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lmina\Desktop\"/>
    </mc:Choice>
  </mc:AlternateContent>
  <bookViews>
    <workbookView xWindow="-120" yWindow="-120" windowWidth="29040" windowHeight="15990" tabRatio="583" firstSheet="3"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F332" i="9"/>
  <c r="H331" i="9"/>
  <c r="G331" i="9"/>
  <c r="F331" i="9"/>
  <c r="E331" i="9"/>
  <c r="B331" i="9" s="1"/>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E294" i="9" s="1"/>
  <c r="H294" i="9"/>
  <c r="F294" i="9"/>
  <c r="E293" i="9"/>
  <c r="M292" i="9"/>
  <c r="L292" i="9"/>
  <c r="F292" i="9" s="1"/>
  <c r="B292" i="9" s="1"/>
  <c r="E292" i="9"/>
  <c r="M291" i="9"/>
  <c r="L291" i="9"/>
  <c r="F291" i="9" s="1"/>
  <c r="B291" i="9" s="1"/>
  <c r="E291" i="9"/>
  <c r="M290" i="9"/>
  <c r="L290" i="9"/>
  <c r="F290" i="9"/>
  <c r="E290" i="9"/>
  <c r="B290" i="9" s="1"/>
  <c r="M289" i="9"/>
  <c r="L289" i="9"/>
  <c r="F289" i="9"/>
  <c r="E289" i="9"/>
  <c r="B289" i="9" s="1"/>
  <c r="M288" i="9"/>
  <c r="L288" i="9"/>
  <c r="F288" i="9" s="1"/>
  <c r="B288" i="9" s="1"/>
  <c r="E288" i="9"/>
  <c r="M287" i="9"/>
  <c r="L287" i="9"/>
  <c r="E287" i="9"/>
  <c r="M286" i="9"/>
  <c r="L286" i="9"/>
  <c r="F286" i="9"/>
  <c r="E286" i="9"/>
  <c r="B286" i="9" s="1"/>
  <c r="M285" i="9"/>
  <c r="L285" i="9"/>
  <c r="F285" i="9"/>
  <c r="B285" i="9" s="1"/>
  <c r="E285" i="9"/>
  <c r="M284" i="9"/>
  <c r="L284" i="9"/>
  <c r="F284" i="9" s="1"/>
  <c r="B284" i="9" s="1"/>
  <c r="E284" i="9"/>
  <c r="M283" i="9"/>
  <c r="L283" i="9"/>
  <c r="F283" i="9" s="1"/>
  <c r="E283" i="9"/>
  <c r="B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L275" i="9"/>
  <c r="E275" i="9"/>
  <c r="B275" i="9"/>
  <c r="M274" i="9"/>
  <c r="L274" i="9"/>
  <c r="F274" i="9"/>
  <c r="E274" i="9"/>
  <c r="B274" i="9" s="1"/>
  <c r="M273" i="9"/>
  <c r="L273" i="9"/>
  <c r="F273" i="9"/>
  <c r="B273" i="9" s="1"/>
  <c r="E273" i="9"/>
  <c r="M272" i="9"/>
  <c r="L272" i="9"/>
  <c r="F272" i="9" s="1"/>
  <c r="B272" i="9" s="1"/>
  <c r="E272" i="9"/>
  <c r="M271" i="9"/>
  <c r="L271" i="9"/>
  <c r="E271" i="9"/>
  <c r="M270" i="9"/>
  <c r="L270" i="9"/>
  <c r="F270" i="9"/>
  <c r="E270" i="9"/>
  <c r="B270" i="9" s="1"/>
  <c r="M269" i="9"/>
  <c r="L269" i="9"/>
  <c r="F269" i="9"/>
  <c r="B269" i="9" s="1"/>
  <c r="E269" i="9"/>
  <c r="M268" i="9"/>
  <c r="L268" i="9"/>
  <c r="F268" i="9" s="1"/>
  <c r="B268" i="9" s="1"/>
  <c r="E268" i="9"/>
  <c r="M267" i="9"/>
  <c r="L267" i="9"/>
  <c r="F267" i="9" s="1"/>
  <c r="E267" i="9"/>
  <c r="B267" i="9"/>
  <c r="M266" i="9"/>
  <c r="L266" i="9"/>
  <c r="F266" i="9"/>
  <c r="E266" i="9"/>
  <c r="B266" i="9" s="1"/>
  <c r="M265" i="9"/>
  <c r="L265" i="9"/>
  <c r="F265" i="9"/>
  <c r="B265" i="9" s="1"/>
  <c r="E265" i="9"/>
  <c r="M264" i="9"/>
  <c r="L264" i="9"/>
  <c r="F264" i="9" s="1"/>
  <c r="B264" i="9" s="1"/>
  <c r="E264" i="9"/>
  <c r="M263" i="9"/>
  <c r="L263" i="9"/>
  <c r="E263" i="9"/>
  <c r="M262" i="9"/>
  <c r="L262" i="9"/>
  <c r="F262" i="9"/>
  <c r="E262" i="9"/>
  <c r="B262" i="9" s="1"/>
  <c r="M261" i="9"/>
  <c r="L261" i="9"/>
  <c r="F261" i="9"/>
  <c r="B261" i="9" s="1"/>
  <c r="E261" i="9"/>
  <c r="M260" i="9"/>
  <c r="L260" i="9"/>
  <c r="F260" i="9" s="1"/>
  <c r="B260" i="9" s="1"/>
  <c r="E260" i="9"/>
  <c r="M259" i="9"/>
  <c r="L259" i="9"/>
  <c r="F259" i="9" s="1"/>
  <c r="B259" i="9" s="1"/>
  <c r="E259" i="9"/>
  <c r="M258" i="9"/>
  <c r="L258" i="9"/>
  <c r="F258" i="9"/>
  <c r="E258" i="9"/>
  <c r="B258" i="9" s="1"/>
  <c r="M257" i="9"/>
  <c r="L257" i="9"/>
  <c r="F257" i="9"/>
  <c r="B257" i="9" s="1"/>
  <c r="E257" i="9"/>
  <c r="M256" i="9"/>
  <c r="L256" i="9"/>
  <c r="F256" i="9" s="1"/>
  <c r="B256" i="9" s="1"/>
  <c r="E256" i="9"/>
  <c r="M255" i="9"/>
  <c r="L255" i="9"/>
  <c r="E255" i="9"/>
  <c r="M254" i="9"/>
  <c r="L254" i="9"/>
  <c r="F254" i="9"/>
  <c r="E254" i="9"/>
  <c r="B254" i="9" s="1"/>
  <c r="M253" i="9"/>
  <c r="L253" i="9"/>
  <c r="F253" i="9"/>
  <c r="B253" i="9" s="1"/>
  <c r="E253" i="9"/>
  <c r="M252" i="9"/>
  <c r="L252" i="9"/>
  <c r="F252" i="9" s="1"/>
  <c r="B252" i="9" s="1"/>
  <c r="E252" i="9"/>
  <c r="M251" i="9"/>
  <c r="L251" i="9"/>
  <c r="F251" i="9" s="1"/>
  <c r="E251" i="9"/>
  <c r="B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E244" i="9"/>
  <c r="M243" i="9"/>
  <c r="L243" i="9"/>
  <c r="E243" i="9"/>
  <c r="M242" i="9"/>
  <c r="F242" i="9" s="1"/>
  <c r="L242" i="9"/>
  <c r="E242" i="9"/>
  <c r="M241" i="9"/>
  <c r="F241" i="9" s="1"/>
  <c r="B241" i="9" s="1"/>
  <c r="L241" i="9"/>
  <c r="E241" i="9"/>
  <c r="M240" i="9"/>
  <c r="L240" i="9"/>
  <c r="E240" i="9"/>
  <c r="M239" i="9"/>
  <c r="L239" i="9"/>
  <c r="E239" i="9"/>
  <c r="M238" i="9"/>
  <c r="F238" i="9" s="1"/>
  <c r="L238" i="9"/>
  <c r="E238" i="9"/>
  <c r="M237" i="9"/>
  <c r="F237" i="9" s="1"/>
  <c r="B237" i="9" s="1"/>
  <c r="L237" i="9"/>
  <c r="E237" i="9"/>
  <c r="M236" i="9"/>
  <c r="L236" i="9"/>
  <c r="E236" i="9"/>
  <c r="M235" i="9"/>
  <c r="F235" i="9" s="1"/>
  <c r="L235" i="9"/>
  <c r="E235" i="9"/>
  <c r="B235" i="9"/>
  <c r="M234" i="9"/>
  <c r="L234" i="9"/>
  <c r="F234" i="9"/>
  <c r="E234" i="9"/>
  <c r="B234" i="9" s="1"/>
  <c r="M233" i="9"/>
  <c r="L233" i="9"/>
  <c r="F233" i="9"/>
  <c r="B233" i="9" s="1"/>
  <c r="E233" i="9"/>
  <c r="M232" i="9"/>
  <c r="L232" i="9"/>
  <c r="F232" i="9" s="1"/>
  <c r="B232" i="9" s="1"/>
  <c r="E232" i="9"/>
  <c r="M231" i="9"/>
  <c r="L231" i="9"/>
  <c r="E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F165" i="9"/>
  <c r="H164" i="9"/>
  <c r="G164" i="9"/>
  <c r="E164" i="9" s="1"/>
  <c r="B164" i="9" s="1"/>
  <c r="F164" i="9"/>
  <c r="H163" i="9"/>
  <c r="G163" i="9"/>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E157" i="9" s="1"/>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F151" i="9"/>
  <c r="B151" i="9"/>
  <c r="H150" i="9"/>
  <c r="G150" i="9"/>
  <c r="F150" i="9"/>
  <c r="E150" i="9"/>
  <c r="B150" i="9" s="1"/>
  <c r="H149" i="9"/>
  <c r="E149" i="9" s="1"/>
  <c r="G149" i="9"/>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E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F135" i="9"/>
  <c r="H134" i="9"/>
  <c r="G134" i="9"/>
  <c r="F134" i="9"/>
  <c r="E134" i="9"/>
  <c r="B134" i="9" s="1"/>
  <c r="H133" i="9"/>
  <c r="E133" i="9" s="1"/>
  <c r="G133" i="9"/>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F127" i="9"/>
  <c r="H126" i="9"/>
  <c r="G126" i="9"/>
  <c r="F126" i="9"/>
  <c r="E126" i="9"/>
  <c r="B126" i="9" s="1"/>
  <c r="H125" i="9"/>
  <c r="E125" i="9" s="1"/>
  <c r="G125" i="9"/>
  <c r="F125" i="9"/>
  <c r="H124" i="9"/>
  <c r="G124" i="9"/>
  <c r="E124" i="9" s="1"/>
  <c r="B124" i="9" s="1"/>
  <c r="F124" i="9"/>
  <c r="H123" i="9"/>
  <c r="G123" i="9"/>
  <c r="E123" i="9" s="1"/>
  <c r="B123" i="9" s="1"/>
  <c r="F123" i="9"/>
  <c r="H122" i="9"/>
  <c r="G122" i="9"/>
  <c r="F122" i="9"/>
  <c r="E122" i="9"/>
  <c r="B122" i="9" s="1"/>
  <c r="H121" i="9"/>
  <c r="E121" i="9" s="1"/>
  <c r="B121" i="9" s="1"/>
  <c r="G121" i="9"/>
  <c r="F121" i="9"/>
  <c r="H120" i="9"/>
  <c r="G120" i="9"/>
  <c r="E120" i="9" s="1"/>
  <c r="B120" i="9" s="1"/>
  <c r="F120" i="9"/>
  <c r="H119" i="9"/>
  <c r="G119" i="9"/>
  <c r="F119" i="9"/>
  <c r="H118" i="9"/>
  <c r="G118" i="9"/>
  <c r="F118" i="9"/>
  <c r="E118" i="9"/>
  <c r="B118" i="9" s="1"/>
  <c r="H117" i="9"/>
  <c r="E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E108" i="9" s="1"/>
  <c r="G108" i="9"/>
  <c r="F108" i="9"/>
  <c r="B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F58" i="9"/>
  <c r="H57" i="9"/>
  <c r="G57" i="9"/>
  <c r="F57" i="9"/>
  <c r="H56" i="9"/>
  <c r="E56" i="9" s="1"/>
  <c r="B56" i="9" s="1"/>
  <c r="G56" i="9"/>
  <c r="F56" i="9"/>
  <c r="H55" i="9"/>
  <c r="E55" i="9" s="1"/>
  <c r="B55" i="9" s="1"/>
  <c r="G55" i="9"/>
  <c r="F55" i="9"/>
  <c r="H54" i="9"/>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E47" i="9"/>
  <c r="B47" i="9" s="1"/>
  <c r="H46" i="9"/>
  <c r="E46" i="9" s="1"/>
  <c r="B46" i="9" s="1"/>
  <c r="G46" i="9"/>
  <c r="F46" i="9"/>
  <c r="H45" i="9"/>
  <c r="G45" i="9"/>
  <c r="E45" i="9" s="1"/>
  <c r="B45" i="9" s="1"/>
  <c r="F45" i="9"/>
  <c r="H44" i="9"/>
  <c r="G44" i="9"/>
  <c r="E44" i="9" s="1"/>
  <c r="B44" i="9" s="1"/>
  <c r="F44" i="9"/>
  <c r="H43" i="9"/>
  <c r="G43" i="9"/>
  <c r="F43" i="9"/>
  <c r="E43" i="9"/>
  <c r="B43" i="9" s="1"/>
  <c r="H42" i="9"/>
  <c r="G42" i="9"/>
  <c r="F42" i="9"/>
  <c r="E42" i="9"/>
  <c r="H41" i="9"/>
  <c r="G41" i="9"/>
  <c r="E41" i="9" s="1"/>
  <c r="B41" i="9" s="1"/>
  <c r="F41" i="9"/>
  <c r="H40" i="9"/>
  <c r="G40" i="9"/>
  <c r="E40" i="9" s="1"/>
  <c r="B40" i="9" s="1"/>
  <c r="F40" i="9"/>
  <c r="H39" i="9"/>
  <c r="G39" i="9"/>
  <c r="F39" i="9"/>
  <c r="E39" i="9"/>
  <c r="B39" i="9" s="1"/>
  <c r="H38" i="9"/>
  <c r="G38" i="9"/>
  <c r="F38" i="9"/>
  <c r="E38" i="9"/>
  <c r="H37" i="9"/>
  <c r="G37" i="9"/>
  <c r="F37" i="9"/>
  <c r="H36" i="9"/>
  <c r="G36" i="9"/>
  <c r="F36" i="9"/>
  <c r="H35" i="9"/>
  <c r="G35" i="9"/>
  <c r="F35" i="9"/>
  <c r="E35" i="9"/>
  <c r="B35" i="9" s="1"/>
  <c r="H34" i="9"/>
  <c r="E34" i="9" s="1"/>
  <c r="B34" i="9" s="1"/>
  <c r="G34" i="9"/>
  <c r="F34" i="9"/>
  <c r="H33" i="9"/>
  <c r="G33" i="9"/>
  <c r="E33" i="9" s="1"/>
  <c r="B33" i="9" s="1"/>
  <c r="F33" i="9"/>
  <c r="H32" i="9"/>
  <c r="G32" i="9"/>
  <c r="F32" i="9"/>
  <c r="H31" i="9"/>
  <c r="G31" i="9"/>
  <c r="F31" i="9"/>
  <c r="H30" i="9"/>
  <c r="G30" i="9"/>
  <c r="F30" i="9"/>
  <c r="E30" i="9"/>
  <c r="B30" i="9" s="1"/>
  <c r="H29" i="9"/>
  <c r="G29" i="9"/>
  <c r="E29" i="9" s="1"/>
  <c r="B29" i="9" s="1"/>
  <c r="F29" i="9"/>
  <c r="H28" i="9"/>
  <c r="G28" i="9"/>
  <c r="E28" i="9" s="1"/>
  <c r="B28" i="9" s="1"/>
  <c r="F28" i="9"/>
  <c r="H27" i="9"/>
  <c r="G27" i="9"/>
  <c r="F27" i="9"/>
  <c r="E27" i="9"/>
  <c r="B27" i="9" s="1"/>
  <c r="H26" i="9"/>
  <c r="E26" i="9" s="1"/>
  <c r="G26" i="9"/>
  <c r="F26" i="9"/>
  <c r="H25" i="9"/>
  <c r="G25" i="9"/>
  <c r="E25" i="9" s="1"/>
  <c r="B25" i="9" s="1"/>
  <c r="F25" i="9"/>
  <c r="F24" i="9"/>
  <c r="F4" i="9"/>
  <c r="O3" i="9"/>
  <c r="G296" i="9" s="1"/>
  <c r="I3" i="9"/>
  <c r="H3" i="9"/>
  <c r="G3" i="9"/>
  <c r="D104" i="8"/>
  <c r="I41" i="3" s="1"/>
  <c r="D97" i="8"/>
  <c r="D92" i="8"/>
  <c r="D87" i="8"/>
  <c r="D82" i="8"/>
  <c r="C1659" i="1" s="1"/>
  <c r="G1659" i="1" s="1"/>
  <c r="D77" i="8"/>
  <c r="D72" i="8"/>
  <c r="D67" i="8"/>
  <c r="D62" i="8"/>
  <c r="D57" i="8"/>
  <c r="C1634" i="1" s="1"/>
  <c r="H1634" i="1" s="1"/>
  <c r="D52" i="8"/>
  <c r="D46" i="8"/>
  <c r="D37" i="8"/>
  <c r="D27" i="8"/>
  <c r="D25" i="8" s="1"/>
  <c r="C1602" i="1" s="1"/>
  <c r="G1602" i="1" s="1"/>
  <c r="D18" i="8"/>
  <c r="D8" i="8"/>
  <c r="D6" i="8" s="1"/>
  <c r="C1583" i="1" s="1"/>
  <c r="H1583" i="1" s="1"/>
  <c r="E44" i="7"/>
  <c r="D44" i="7"/>
  <c r="E39" i="7"/>
  <c r="E38" i="7" s="1"/>
  <c r="I35" i="3" s="1"/>
  <c r="D39" i="7"/>
  <c r="D38" i="7" s="1"/>
  <c r="E30" i="7"/>
  <c r="D30" i="7"/>
  <c r="E23" i="7"/>
  <c r="D1556" i="1" s="1"/>
  <c r="D23" i="7"/>
  <c r="D22" i="7" s="1"/>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E114" i="6" s="1"/>
  <c r="I30" i="3"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E89" i="6" s="1"/>
  <c r="D1485" i="1"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D178"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C1152" i="1" s="1"/>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1087" i="1" s="1"/>
  <c r="D82" i="5"/>
  <c r="F81" i="5"/>
  <c r="F80" i="5"/>
  <c r="F79" i="5"/>
  <c r="F78" i="5"/>
  <c r="F77" i="5"/>
  <c r="E76" i="5"/>
  <c r="D76" i="5"/>
  <c r="F76" i="5" s="1"/>
  <c r="F75" i="5"/>
  <c r="F74" i="5"/>
  <c r="F73" i="5"/>
  <c r="F72" i="5"/>
  <c r="E71" i="5"/>
  <c r="E70" i="5" s="1"/>
  <c r="D1075" i="1" s="1"/>
  <c r="D71" i="5"/>
  <c r="F68" i="5"/>
  <c r="F67" i="5"/>
  <c r="F66" i="5"/>
  <c r="F65" i="5"/>
  <c r="F64" i="5"/>
  <c r="E63" i="5"/>
  <c r="D1068" i="1" s="1"/>
  <c r="D63" i="5"/>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F427" i="4"/>
  <c r="E427" i="4"/>
  <c r="D422" i="1" s="1"/>
  <c r="H422" i="1" s="1"/>
  <c r="D427" i="4"/>
  <c r="D648" i="4" s="1"/>
  <c r="F648" i="4" s="1"/>
  <c r="E426" i="4"/>
  <c r="F426" i="4"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D366" i="4"/>
  <c r="F365" i="4"/>
  <c r="F364" i="4"/>
  <c r="F363" i="4"/>
  <c r="E362" i="4"/>
  <c r="D362" i="4"/>
  <c r="F362"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31" i="4" s="1"/>
  <c r="F229" i="4"/>
  <c r="F228" i="4"/>
  <c r="F227" i="4"/>
  <c r="F226" i="4"/>
  <c r="F225" i="4"/>
  <c r="E225" i="4"/>
  <c r="D225" i="4"/>
  <c r="F224" i="4"/>
  <c r="F223" i="4"/>
  <c r="F222" i="4"/>
  <c r="E222" i="4"/>
  <c r="D222" i="4"/>
  <c r="F221" i="4"/>
  <c r="E221" i="4"/>
  <c r="D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G1683" i="1" s="1"/>
  <c r="H1682" i="1"/>
  <c r="G1682" i="1"/>
  <c r="C1682" i="1"/>
  <c r="C1680" i="1"/>
  <c r="H1679" i="1"/>
  <c r="C1679" i="1"/>
  <c r="G1679" i="1" s="1"/>
  <c r="H1678" i="1"/>
  <c r="G1678" i="1"/>
  <c r="C1678" i="1"/>
  <c r="C1677" i="1"/>
  <c r="H1677" i="1" s="1"/>
  <c r="C1676" i="1"/>
  <c r="H1675" i="1"/>
  <c r="C1675" i="1"/>
  <c r="G1675" i="1" s="1"/>
  <c r="H1674" i="1"/>
  <c r="G1674" i="1"/>
  <c r="C1674" i="1"/>
  <c r="C1673" i="1"/>
  <c r="H1673" i="1" s="1"/>
  <c r="C1672" i="1"/>
  <c r="H1671" i="1"/>
  <c r="C1671" i="1"/>
  <c r="G1671" i="1" s="1"/>
  <c r="C1670" i="1"/>
  <c r="H1670" i="1" s="1"/>
  <c r="C1669" i="1"/>
  <c r="H1669" i="1" s="1"/>
  <c r="C1668" i="1"/>
  <c r="C1667" i="1"/>
  <c r="G1667" i="1" s="1"/>
  <c r="C1666" i="1"/>
  <c r="G1666" i="1" s="1"/>
  <c r="C1665" i="1"/>
  <c r="H1665" i="1" s="1"/>
  <c r="C1664" i="1"/>
  <c r="H1663" i="1"/>
  <c r="C1663" i="1"/>
  <c r="G1663" i="1" s="1"/>
  <c r="H1662" i="1"/>
  <c r="G1662" i="1"/>
  <c r="C1662" i="1"/>
  <c r="C1661" i="1"/>
  <c r="H1661" i="1" s="1"/>
  <c r="C1660" i="1"/>
  <c r="H1659" i="1"/>
  <c r="H1658" i="1"/>
  <c r="G1658" i="1"/>
  <c r="C1658" i="1"/>
  <c r="C1657" i="1"/>
  <c r="H1657" i="1" s="1"/>
  <c r="C1656" i="1"/>
  <c r="H1655" i="1"/>
  <c r="C1655" i="1"/>
  <c r="G1655" i="1" s="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C1643" i="1"/>
  <c r="G1643" i="1" s="1"/>
  <c r="H1642" i="1"/>
  <c r="G1642" i="1"/>
  <c r="C1642" i="1"/>
  <c r="C1641" i="1"/>
  <c r="H1641" i="1" s="1"/>
  <c r="C1640" i="1"/>
  <c r="C1638" i="1"/>
  <c r="H1638" i="1" s="1"/>
  <c r="C1637" i="1"/>
  <c r="H1637" i="1" s="1"/>
  <c r="C1636" i="1"/>
  <c r="C1635" i="1"/>
  <c r="G1635" i="1" s="1"/>
  <c r="C1633" i="1"/>
  <c r="H1633" i="1" s="1"/>
  <c r="C1632" i="1"/>
  <c r="H1632" i="1" s="1"/>
  <c r="C1631" i="1"/>
  <c r="H1631" i="1" s="1"/>
  <c r="C1630" i="1"/>
  <c r="G1630" i="1" s="1"/>
  <c r="C1629" i="1"/>
  <c r="H1629" i="1" s="1"/>
  <c r="C1627" i="1"/>
  <c r="H1627" i="1" s="1"/>
  <c r="H1626" i="1"/>
  <c r="C1626" i="1"/>
  <c r="G1626" i="1" s="1"/>
  <c r="H1625" i="1"/>
  <c r="G1625" i="1"/>
  <c r="C1625" i="1"/>
  <c r="C1624" i="1"/>
  <c r="H1624" i="1" s="1"/>
  <c r="C1623" i="1"/>
  <c r="H1623" i="1" s="1"/>
  <c r="C1620" i="1"/>
  <c r="H1620" i="1" s="1"/>
  <c r="C1619" i="1"/>
  <c r="H1619" i="1" s="1"/>
  <c r="H1618" i="1"/>
  <c r="C1618" i="1"/>
  <c r="G1618" i="1" s="1"/>
  <c r="H1617" i="1"/>
  <c r="G1617" i="1"/>
  <c r="C1617" i="1"/>
  <c r="C1616" i="1"/>
  <c r="H1616" i="1" s="1"/>
  <c r="C1615" i="1"/>
  <c r="H1615" i="1" s="1"/>
  <c r="H1614" i="1"/>
  <c r="C1614" i="1"/>
  <c r="G1614" i="1" s="1"/>
  <c r="C1613" i="1"/>
  <c r="H1613" i="1" s="1"/>
  <c r="C1612" i="1"/>
  <c r="H1612" i="1" s="1"/>
  <c r="C1611" i="1"/>
  <c r="H1611" i="1" s="1"/>
  <c r="H1610" i="1"/>
  <c r="C1610" i="1"/>
  <c r="G1610" i="1" s="1"/>
  <c r="H1609" i="1"/>
  <c r="G1609" i="1"/>
  <c r="C1609" i="1"/>
  <c r="C1608" i="1"/>
  <c r="H1608" i="1" s="1"/>
  <c r="C1607" i="1"/>
  <c r="H1607" i="1" s="1"/>
  <c r="C1606" i="1"/>
  <c r="G1606" i="1" s="1"/>
  <c r="C1605" i="1"/>
  <c r="H1605" i="1" s="1"/>
  <c r="C1604" i="1"/>
  <c r="H1604" i="1" s="1"/>
  <c r="C1603" i="1"/>
  <c r="H1603" i="1" s="1"/>
  <c r="C1601" i="1"/>
  <c r="H1601" i="1" s="1"/>
  <c r="C1600" i="1"/>
  <c r="H1600" i="1" s="1"/>
  <c r="C1599" i="1"/>
  <c r="H1599" i="1" s="1"/>
  <c r="H1598" i="1"/>
  <c r="C1598" i="1"/>
  <c r="G1598" i="1" s="1"/>
  <c r="H1597" i="1"/>
  <c r="G1597" i="1"/>
  <c r="C1597" i="1"/>
  <c r="C1596" i="1"/>
  <c r="H1596" i="1" s="1"/>
  <c r="C1595" i="1"/>
  <c r="H1595" i="1" s="1"/>
  <c r="C1594" i="1"/>
  <c r="G1594" i="1" s="1"/>
  <c r="C1593" i="1"/>
  <c r="G1593" i="1" s="1"/>
  <c r="C1592" i="1"/>
  <c r="H1592" i="1" s="1"/>
  <c r="C1591" i="1"/>
  <c r="H1591" i="1" s="1"/>
  <c r="H1590" i="1"/>
  <c r="C1590" i="1"/>
  <c r="G1590" i="1" s="1"/>
  <c r="H1589" i="1"/>
  <c r="G1589" i="1"/>
  <c r="C1589" i="1"/>
  <c r="C1588" i="1"/>
  <c r="H1588" i="1" s="1"/>
  <c r="C1587" i="1"/>
  <c r="H1587" i="1" s="1"/>
  <c r="C1586" i="1"/>
  <c r="G1586" i="1" s="1"/>
  <c r="C1585" i="1"/>
  <c r="H1585" i="1" s="1"/>
  <c r="C1584" i="1"/>
  <c r="H1584" i="1" s="1"/>
  <c r="C1582" i="1"/>
  <c r="H1582" i="1" s="1"/>
  <c r="D1581" i="1"/>
  <c r="C1581" i="1"/>
  <c r="H1581" i="1" s="1"/>
  <c r="H1580" i="1"/>
  <c r="G1580" i="1"/>
  <c r="I1580" i="1" s="1"/>
  <c r="D1580" i="1"/>
  <c r="C1580" i="1"/>
  <c r="J1580" i="1" s="1"/>
  <c r="D1579" i="1"/>
  <c r="C1579" i="1"/>
  <c r="H1579" i="1" s="1"/>
  <c r="H1578" i="1"/>
  <c r="G1578" i="1"/>
  <c r="I1578" i="1" s="1"/>
  <c r="D1578" i="1"/>
  <c r="C1578" i="1"/>
  <c r="J1578" i="1" s="1"/>
  <c r="H1577" i="1"/>
  <c r="G1577" i="1"/>
  <c r="D1577" i="1"/>
  <c r="C1577" i="1"/>
  <c r="D1576" i="1"/>
  <c r="C1576" i="1"/>
  <c r="H1576" i="1" s="1"/>
  <c r="H1575" i="1"/>
  <c r="G1575" i="1"/>
  <c r="I1575" i="1" s="1"/>
  <c r="D1575" i="1"/>
  <c r="C1575" i="1"/>
  <c r="J1575" i="1" s="1"/>
  <c r="D1574" i="1"/>
  <c r="C1574" i="1"/>
  <c r="H1574" i="1" s="1"/>
  <c r="H1573" i="1"/>
  <c r="G1573" i="1"/>
  <c r="I1573" i="1" s="1"/>
  <c r="D1573" i="1"/>
  <c r="C1573" i="1"/>
  <c r="J1573" i="1" s="1"/>
  <c r="H1572" i="1"/>
  <c r="G1572" i="1"/>
  <c r="D1572" i="1"/>
  <c r="C1572" i="1"/>
  <c r="H1571" i="1"/>
  <c r="G1571" i="1"/>
  <c r="D1571" i="1"/>
  <c r="C1571" i="1"/>
  <c r="D1570" i="1"/>
  <c r="C1570" i="1"/>
  <c r="H1570" i="1" s="1"/>
  <c r="H1569" i="1"/>
  <c r="G1569" i="1"/>
  <c r="I1569" i="1" s="1"/>
  <c r="D1569" i="1"/>
  <c r="C1569" i="1"/>
  <c r="J1569" i="1" s="1"/>
  <c r="D1568" i="1"/>
  <c r="C1568" i="1"/>
  <c r="H1568" i="1" s="1"/>
  <c r="H1567" i="1"/>
  <c r="G1567" i="1"/>
  <c r="I1567" i="1" s="1"/>
  <c r="D1567" i="1"/>
  <c r="C1567" i="1"/>
  <c r="J1567" i="1" s="1"/>
  <c r="D1566" i="1"/>
  <c r="C1566" i="1"/>
  <c r="H1566" i="1" s="1"/>
  <c r="H1565" i="1"/>
  <c r="G1565" i="1"/>
  <c r="I1565" i="1" s="1"/>
  <c r="D1565" i="1"/>
  <c r="C1565" i="1"/>
  <c r="J1565" i="1" s="1"/>
  <c r="D1564" i="1"/>
  <c r="C1564" i="1"/>
  <c r="H1564" i="1" s="1"/>
  <c r="D1563" i="1"/>
  <c r="C1563" i="1"/>
  <c r="H1563" i="1" s="1"/>
  <c r="H1562" i="1"/>
  <c r="G1562" i="1"/>
  <c r="I1562" i="1" s="1"/>
  <c r="D1562" i="1"/>
  <c r="C1562" i="1"/>
  <c r="J1562" i="1" s="1"/>
  <c r="D1561" i="1"/>
  <c r="C1561" i="1"/>
  <c r="H1561" i="1" s="1"/>
  <c r="H1560" i="1"/>
  <c r="G1560" i="1"/>
  <c r="I1560" i="1" s="1"/>
  <c r="D1560" i="1"/>
  <c r="C1560" i="1"/>
  <c r="J1560" i="1" s="1"/>
  <c r="D1559" i="1"/>
  <c r="C1559" i="1"/>
  <c r="H1558" i="1"/>
  <c r="G1558" i="1"/>
  <c r="I1558" i="1" s="1"/>
  <c r="D1558" i="1"/>
  <c r="C1558" i="1"/>
  <c r="J1558" i="1" s="1"/>
  <c r="D1557" i="1"/>
  <c r="C1557" i="1"/>
  <c r="H1557" i="1" s="1"/>
  <c r="C1556" i="1"/>
  <c r="H1554" i="1"/>
  <c r="G1554" i="1"/>
  <c r="I1554" i="1" s="1"/>
  <c r="D1554" i="1"/>
  <c r="C1554" i="1"/>
  <c r="J1554" i="1" s="1"/>
  <c r="D1553" i="1"/>
  <c r="C1553" i="1"/>
  <c r="H1553" i="1" s="1"/>
  <c r="H1552" i="1"/>
  <c r="G1552" i="1"/>
  <c r="I1552" i="1" s="1"/>
  <c r="D1552" i="1"/>
  <c r="C1552" i="1"/>
  <c r="J1552" i="1" s="1"/>
  <c r="D1551" i="1"/>
  <c r="C1551" i="1"/>
  <c r="H1551" i="1" s="1"/>
  <c r="H1550" i="1"/>
  <c r="G1550" i="1"/>
  <c r="I1550" i="1" s="1"/>
  <c r="D1550" i="1"/>
  <c r="C1550" i="1"/>
  <c r="J1550" i="1" s="1"/>
  <c r="D1549" i="1"/>
  <c r="C1549" i="1"/>
  <c r="H1549" i="1" s="1"/>
  <c r="H1548" i="1"/>
  <c r="G1548" i="1"/>
  <c r="I1548" i="1" s="1"/>
  <c r="D1548" i="1"/>
  <c r="C1548" i="1"/>
  <c r="J1548" i="1" s="1"/>
  <c r="H1547" i="1"/>
  <c r="D1547" i="1"/>
  <c r="C1547" i="1"/>
  <c r="G1547" i="1" s="1"/>
  <c r="D1546" i="1"/>
  <c r="J1546" i="1" s="1"/>
  <c r="C1546" i="1"/>
  <c r="H1545" i="1"/>
  <c r="D1545" i="1"/>
  <c r="C1545" i="1"/>
  <c r="G1545" i="1" s="1"/>
  <c r="I1545" i="1" s="1"/>
  <c r="D1544" i="1"/>
  <c r="J1544" i="1" s="1"/>
  <c r="C1544" i="1"/>
  <c r="H1543" i="1"/>
  <c r="D1543" i="1"/>
  <c r="C1543" i="1"/>
  <c r="G1543" i="1" s="1"/>
  <c r="I1543" i="1" s="1"/>
  <c r="D1542" i="1"/>
  <c r="J1542" i="1" s="1"/>
  <c r="C1542" i="1"/>
  <c r="D1541" i="1"/>
  <c r="C1541" i="1"/>
  <c r="G1541" i="1" s="1"/>
  <c r="D1540" i="1"/>
  <c r="H1540" i="1" s="1"/>
  <c r="C1540" i="1"/>
  <c r="G1540" i="1" s="1"/>
  <c r="D1539" i="1"/>
  <c r="C1539" i="1"/>
  <c r="G1539" i="1" s="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D1525" i="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G1513" i="1" s="1"/>
  <c r="H1512" i="1"/>
  <c r="D1512" i="1"/>
  <c r="C1512" i="1"/>
  <c r="G1512" i="1" s="1"/>
  <c r="H1511" i="1"/>
  <c r="D1511" i="1"/>
  <c r="C1511" i="1"/>
  <c r="G1511" i="1" s="1"/>
  <c r="D1510" i="1"/>
  <c r="H1509" i="1"/>
  <c r="D1509" i="1"/>
  <c r="C1509" i="1"/>
  <c r="G1509" i="1" s="1"/>
  <c r="H1508" i="1"/>
  <c r="D1508" i="1"/>
  <c r="C1508" i="1"/>
  <c r="G1508" i="1" s="1"/>
  <c r="H1507" i="1"/>
  <c r="D1507" i="1"/>
  <c r="C1507" i="1"/>
  <c r="G1507" i="1" s="1"/>
  <c r="H1506" i="1"/>
  <c r="D1506" i="1"/>
  <c r="C1506" i="1"/>
  <c r="G1506" i="1" s="1"/>
  <c r="D1505" i="1"/>
  <c r="H1505" i="1" s="1"/>
  <c r="C1505" i="1"/>
  <c r="H1504" i="1"/>
  <c r="D1504" i="1"/>
  <c r="C1504" i="1"/>
  <c r="G1504" i="1" s="1"/>
  <c r="D1503" i="1"/>
  <c r="H1503" i="1" s="1"/>
  <c r="C1503" i="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D1401" i="1"/>
  <c r="H1400" i="1"/>
  <c r="D1400" i="1"/>
  <c r="C1400" i="1"/>
  <c r="G1400" i="1" s="1"/>
  <c r="H1399" i="1"/>
  <c r="D1399" i="1"/>
  <c r="C1399" i="1"/>
  <c r="G1399" i="1" s="1"/>
  <c r="H1398" i="1"/>
  <c r="D1398" i="1"/>
  <c r="C1398" i="1"/>
  <c r="G1398" i="1" s="1"/>
  <c r="H1397" i="1"/>
  <c r="D1397" i="1"/>
  <c r="C1397" i="1"/>
  <c r="G1397" i="1" s="1"/>
  <c r="H1396" i="1"/>
  <c r="D1396" i="1"/>
  <c r="C1396" i="1"/>
  <c r="G1396" i="1" s="1"/>
  <c r="D1395" i="1"/>
  <c r="C1395" i="1"/>
  <c r="H1394" i="1"/>
  <c r="D1394" i="1"/>
  <c r="C1394" i="1"/>
  <c r="G1394" i="1" s="1"/>
  <c r="H1393" i="1"/>
  <c r="D1393" i="1"/>
  <c r="C1393" i="1"/>
  <c r="G1393" i="1" s="1"/>
  <c r="H1392" i="1"/>
  <c r="D1392" i="1"/>
  <c r="C1392" i="1"/>
  <c r="G1392" i="1" s="1"/>
  <c r="H1391" i="1"/>
  <c r="D1391" i="1"/>
  <c r="C1391" i="1"/>
  <c r="G1391" i="1" s="1"/>
  <c r="D1390" i="1"/>
  <c r="H1390" i="1" s="1"/>
  <c r="C1390" i="1"/>
  <c r="G1390" i="1" s="1"/>
  <c r="D1389" i="1"/>
  <c r="C1389" i="1"/>
  <c r="D1388" i="1"/>
  <c r="C1388" i="1"/>
  <c r="H1388" i="1" s="1"/>
  <c r="D1387" i="1"/>
  <c r="C1387" i="1"/>
  <c r="D1386" i="1"/>
  <c r="H1386" i="1" s="1"/>
  <c r="C1386" i="1"/>
  <c r="G1386" i="1" s="1"/>
  <c r="D1385" i="1"/>
  <c r="C1385" i="1"/>
  <c r="H1384" i="1"/>
  <c r="D1384" i="1"/>
  <c r="C1384" i="1"/>
  <c r="H1383" i="1"/>
  <c r="D1383" i="1"/>
  <c r="C1383" i="1"/>
  <c r="G1383" i="1" s="1"/>
  <c r="D1382" i="1"/>
  <c r="H1382" i="1" s="1"/>
  <c r="C1382" i="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D1371" i="1"/>
  <c r="H1371" i="1" s="1"/>
  <c r="C1371" i="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D1342" i="1"/>
  <c r="H1342" i="1" s="1"/>
  <c r="C1342" i="1"/>
  <c r="D1341" i="1"/>
  <c r="C1341" i="1"/>
  <c r="D1340" i="1"/>
  <c r="H1340" i="1" s="1"/>
  <c r="C1340" i="1"/>
  <c r="D1339" i="1"/>
  <c r="C1339" i="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D1314" i="1"/>
  <c r="C1314" i="1"/>
  <c r="H1313" i="1"/>
  <c r="D1313" i="1"/>
  <c r="C1313" i="1"/>
  <c r="G1313" i="1" s="1"/>
  <c r="D1312" i="1"/>
  <c r="C1312" i="1"/>
  <c r="D1311" i="1"/>
  <c r="C1311" i="1"/>
  <c r="H1310" i="1"/>
  <c r="D1310" i="1"/>
  <c r="C1310" i="1"/>
  <c r="G1310" i="1" s="1"/>
  <c r="H1309" i="1"/>
  <c r="D1309" i="1"/>
  <c r="C1309" i="1"/>
  <c r="G1309" i="1" s="1"/>
  <c r="H1308" i="1"/>
  <c r="D1308" i="1"/>
  <c r="C1308" i="1"/>
  <c r="G1308" i="1" s="1"/>
  <c r="D1307" i="1"/>
  <c r="C1307" i="1"/>
  <c r="D1306" i="1"/>
  <c r="H1306" i="1" s="1"/>
  <c r="C1306" i="1"/>
  <c r="D1305" i="1"/>
  <c r="C1305" i="1"/>
  <c r="H1304" i="1"/>
  <c r="D1304" i="1"/>
  <c r="C1304" i="1"/>
  <c r="G1304" i="1" s="1"/>
  <c r="H1303" i="1"/>
  <c r="D1303" i="1"/>
  <c r="C1303" i="1"/>
  <c r="G1303" i="1" s="1"/>
  <c r="D1302" i="1"/>
  <c r="C1302" i="1"/>
  <c r="D1301" i="1"/>
  <c r="C1301" i="1"/>
  <c r="G1301" i="1" s="1"/>
  <c r="D1300" i="1"/>
  <c r="D1299" i="1"/>
  <c r="C1299" i="1"/>
  <c r="G1299" i="1" s="1"/>
  <c r="D1298" i="1"/>
  <c r="C1298" i="1"/>
  <c r="H1297" i="1"/>
  <c r="D1297" i="1"/>
  <c r="C1297" i="1"/>
  <c r="G1297" i="1" s="1"/>
  <c r="H1296" i="1"/>
  <c r="D1296" i="1"/>
  <c r="C1296" i="1"/>
  <c r="G1296" i="1" s="1"/>
  <c r="D1295" i="1"/>
  <c r="C1295" i="1"/>
  <c r="G1295" i="1" s="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C1260" i="1"/>
  <c r="D1258" i="1"/>
  <c r="C1258" i="1"/>
  <c r="D1257" i="1"/>
  <c r="C1257" i="1"/>
  <c r="C1256"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C1182" i="1"/>
  <c r="D1179" i="1"/>
  <c r="C1179" i="1"/>
  <c r="D1178" i="1"/>
  <c r="C1178" i="1"/>
  <c r="D1177" i="1"/>
  <c r="C1177"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G1123" i="1" s="1"/>
  <c r="H1122" i="1"/>
  <c r="D1122" i="1"/>
  <c r="C1122" i="1"/>
  <c r="G1122" i="1" s="1"/>
  <c r="H1121" i="1"/>
  <c r="D1121" i="1"/>
  <c r="C1121" i="1"/>
  <c r="G1121" i="1" s="1"/>
  <c r="D1120" i="1"/>
  <c r="C1120" i="1"/>
  <c r="G1120" i="1" s="1"/>
  <c r="D1119" i="1"/>
  <c r="C1119" i="1"/>
  <c r="G1119" i="1" s="1"/>
  <c r="H1118" i="1"/>
  <c r="D1118" i="1"/>
  <c r="C1118" i="1"/>
  <c r="G1118" i="1" s="1"/>
  <c r="H1117" i="1"/>
  <c r="D1117" i="1"/>
  <c r="C1117" i="1"/>
  <c r="G1117" i="1" s="1"/>
  <c r="D1116" i="1"/>
  <c r="C1116" i="1"/>
  <c r="G1116" i="1" s="1"/>
  <c r="D1115" i="1"/>
  <c r="C1115" i="1"/>
  <c r="G1115" i="1" s="1"/>
  <c r="H1114" i="1"/>
  <c r="D1114" i="1"/>
  <c r="C1114" i="1"/>
  <c r="G1114" i="1" s="1"/>
  <c r="H1113" i="1"/>
  <c r="D1113" i="1"/>
  <c r="C1113" i="1"/>
  <c r="G1113" i="1" s="1"/>
  <c r="D1112" i="1"/>
  <c r="C1112" i="1"/>
  <c r="G1112" i="1" s="1"/>
  <c r="D1111" i="1"/>
  <c r="C1111" i="1"/>
  <c r="G1111" i="1" s="1"/>
  <c r="H1110" i="1"/>
  <c r="D1110" i="1"/>
  <c r="C1110" i="1"/>
  <c r="G1110" i="1" s="1"/>
  <c r="H1109" i="1"/>
  <c r="D1109" i="1"/>
  <c r="C1109" i="1"/>
  <c r="G1109" i="1" s="1"/>
  <c r="D1108" i="1"/>
  <c r="C1108" i="1"/>
  <c r="G1108" i="1" s="1"/>
  <c r="D1107" i="1"/>
  <c r="C1107" i="1"/>
  <c r="G1107" i="1" s="1"/>
  <c r="H1106" i="1"/>
  <c r="D1106" i="1"/>
  <c r="C1106" i="1"/>
  <c r="G1106" i="1" s="1"/>
  <c r="H1105" i="1"/>
  <c r="D1105" i="1"/>
  <c r="C1105" i="1"/>
  <c r="G1105" i="1" s="1"/>
  <c r="D1104" i="1"/>
  <c r="C1104" i="1"/>
  <c r="G1104" i="1" s="1"/>
  <c r="D1103" i="1"/>
  <c r="C1103" i="1"/>
  <c r="G1103" i="1" s="1"/>
  <c r="H1102" i="1"/>
  <c r="D1102" i="1"/>
  <c r="C1102" i="1"/>
  <c r="G1102" i="1" s="1"/>
  <c r="H1101" i="1"/>
  <c r="D1101" i="1"/>
  <c r="C1101" i="1"/>
  <c r="G1101" i="1" s="1"/>
  <c r="D1100" i="1"/>
  <c r="C1100" i="1"/>
  <c r="G1100" i="1" s="1"/>
  <c r="D1099" i="1"/>
  <c r="C1099" i="1"/>
  <c r="G1099" i="1" s="1"/>
  <c r="H1098" i="1"/>
  <c r="D1098" i="1"/>
  <c r="C1098" i="1"/>
  <c r="G1098" i="1" s="1"/>
  <c r="H1097" i="1"/>
  <c r="D1097" i="1"/>
  <c r="C1097" i="1"/>
  <c r="G1097" i="1" s="1"/>
  <c r="D1096" i="1"/>
  <c r="C1096" i="1"/>
  <c r="G1096" i="1" s="1"/>
  <c r="D1095" i="1"/>
  <c r="C1095" i="1"/>
  <c r="G1095" i="1" s="1"/>
  <c r="H1094" i="1"/>
  <c r="D1094" i="1"/>
  <c r="C1094" i="1"/>
  <c r="G1094" i="1" s="1"/>
  <c r="D1092" i="1"/>
  <c r="C1092" i="1"/>
  <c r="H1091" i="1"/>
  <c r="D1091" i="1"/>
  <c r="C1091" i="1"/>
  <c r="G1091" i="1" s="1"/>
  <c r="D1090" i="1"/>
  <c r="C1090" i="1"/>
  <c r="D1089" i="1"/>
  <c r="C1089" i="1"/>
  <c r="D1088" i="1"/>
  <c r="C1088" i="1"/>
  <c r="C1087" i="1"/>
  <c r="H1086" i="1"/>
  <c r="D1086" i="1"/>
  <c r="C1086" i="1"/>
  <c r="G1086" i="1" s="1"/>
  <c r="D1085" i="1"/>
  <c r="C1085" i="1"/>
  <c r="D1084" i="1"/>
  <c r="C1084" i="1"/>
  <c r="G1084" i="1" s="1"/>
  <c r="H1083" i="1"/>
  <c r="D1083" i="1"/>
  <c r="C1083" i="1"/>
  <c r="G1083" i="1" s="1"/>
  <c r="H1082" i="1"/>
  <c r="D1082" i="1"/>
  <c r="C1082" i="1"/>
  <c r="G1082" i="1" s="1"/>
  <c r="D1081" i="1"/>
  <c r="C1081" i="1"/>
  <c r="G1081" i="1" s="1"/>
  <c r="D1080" i="1"/>
  <c r="C1080" i="1"/>
  <c r="G1080" i="1" s="1"/>
  <c r="H1079" i="1"/>
  <c r="D1079" i="1"/>
  <c r="C1079" i="1"/>
  <c r="G1079" i="1" s="1"/>
  <c r="D1078" i="1"/>
  <c r="C1078" i="1"/>
  <c r="G1078" i="1" s="1"/>
  <c r="D1077" i="1"/>
  <c r="C1077" i="1"/>
  <c r="G1077" i="1" s="1"/>
  <c r="D1076" i="1"/>
  <c r="C1076" i="1"/>
  <c r="G1076" i="1" s="1"/>
  <c r="D1073" i="1"/>
  <c r="C1073" i="1"/>
  <c r="G1073" i="1" s="1"/>
  <c r="D1072" i="1"/>
  <c r="C1072" i="1"/>
  <c r="H1071" i="1"/>
  <c r="D1071" i="1"/>
  <c r="C1071" i="1"/>
  <c r="G1071" i="1" s="1"/>
  <c r="D1070" i="1"/>
  <c r="C1070" i="1"/>
  <c r="G1070" i="1" s="1"/>
  <c r="D1069" i="1"/>
  <c r="C1069" i="1"/>
  <c r="G1069" i="1" s="1"/>
  <c r="C1068" i="1"/>
  <c r="H1067" i="1"/>
  <c r="D1067" i="1"/>
  <c r="C1067" i="1"/>
  <c r="G1067" i="1" s="1"/>
  <c r="D1066" i="1"/>
  <c r="C1066" i="1"/>
  <c r="G1066" i="1" s="1"/>
  <c r="D1065" i="1"/>
  <c r="C1065" i="1"/>
  <c r="G1065" i="1" s="1"/>
  <c r="H1064" i="1"/>
  <c r="D1064" i="1"/>
  <c r="C1064" i="1"/>
  <c r="G1064" i="1" s="1"/>
  <c r="H1063" i="1"/>
  <c r="D1063" i="1"/>
  <c r="C1063" i="1"/>
  <c r="G1063" i="1" s="1"/>
  <c r="D1062" i="1"/>
  <c r="C1062" i="1"/>
  <c r="G1062" i="1" s="1"/>
  <c r="D1061" i="1"/>
  <c r="C1061" i="1"/>
  <c r="G1061" i="1" s="1"/>
  <c r="D1060" i="1"/>
  <c r="C1060" i="1"/>
  <c r="D1059" i="1"/>
  <c r="C1059" i="1"/>
  <c r="H1059" i="1" s="1"/>
  <c r="D1058" i="1"/>
  <c r="C1058" i="1"/>
  <c r="G1058" i="1" s="1"/>
  <c r="D1057" i="1"/>
  <c r="C1057" i="1"/>
  <c r="H1056" i="1"/>
  <c r="D1056" i="1"/>
  <c r="C1056" i="1"/>
  <c r="G1056" i="1" s="1"/>
  <c r="D1055" i="1"/>
  <c r="C1055" i="1"/>
  <c r="D1054" i="1"/>
  <c r="C1054" i="1"/>
  <c r="G1054" i="1" s="1"/>
  <c r="D1053" i="1"/>
  <c r="C1053" i="1"/>
  <c r="G1053" i="1" s="1"/>
  <c r="D1052" i="1"/>
  <c r="C1052" i="1"/>
  <c r="H1051" i="1"/>
  <c r="D1051" i="1"/>
  <c r="C1051" i="1"/>
  <c r="G1051" i="1" s="1"/>
  <c r="D1050" i="1"/>
  <c r="C1050" i="1"/>
  <c r="D1049" i="1"/>
  <c r="C1049" i="1"/>
  <c r="G1049" i="1" s="1"/>
  <c r="H1048" i="1"/>
  <c r="D1048" i="1"/>
  <c r="C1048" i="1"/>
  <c r="G1048" i="1" s="1"/>
  <c r="H1047" i="1"/>
  <c r="D1047" i="1"/>
  <c r="C1047" i="1"/>
  <c r="G1047" i="1" s="1"/>
  <c r="D1046" i="1"/>
  <c r="C1046" i="1"/>
  <c r="G1046" i="1" s="1"/>
  <c r="D1045" i="1"/>
  <c r="C1045" i="1"/>
  <c r="G1045" i="1" s="1"/>
  <c r="H1044" i="1"/>
  <c r="D1044" i="1"/>
  <c r="C1044" i="1"/>
  <c r="G1044" i="1" s="1"/>
  <c r="D1043" i="1"/>
  <c r="C1043" i="1"/>
  <c r="D1042" i="1"/>
  <c r="C1042" i="1"/>
  <c r="D1041" i="1"/>
  <c r="C1041" i="1"/>
  <c r="G1041" i="1" s="1"/>
  <c r="D1040" i="1"/>
  <c r="C1040" i="1"/>
  <c r="D1039" i="1"/>
  <c r="C1039" i="1"/>
  <c r="D1038" i="1"/>
  <c r="C1038" i="1"/>
  <c r="G1038" i="1" s="1"/>
  <c r="D1037" i="1"/>
  <c r="C1037" i="1"/>
  <c r="G1037" i="1" s="1"/>
  <c r="H1036" i="1"/>
  <c r="D1036" i="1"/>
  <c r="C1036" i="1"/>
  <c r="G1036" i="1" s="1"/>
  <c r="D1035" i="1"/>
  <c r="C1035" i="1"/>
  <c r="G1035" i="1" s="1"/>
  <c r="C1034" i="1"/>
  <c r="D1033" i="1"/>
  <c r="C1033" i="1"/>
  <c r="H1032" i="1"/>
  <c r="D1032" i="1"/>
  <c r="C1032" i="1"/>
  <c r="G1032" i="1" s="1"/>
  <c r="D1031" i="1"/>
  <c r="C1031" i="1"/>
  <c r="H1031" i="1" s="1"/>
  <c r="D1030" i="1"/>
  <c r="C1030" i="1"/>
  <c r="G1030" i="1" s="1"/>
  <c r="D1029" i="1"/>
  <c r="C1029" i="1"/>
  <c r="H1028" i="1"/>
  <c r="D1028" i="1"/>
  <c r="C1028" i="1"/>
  <c r="G1028" i="1" s="1"/>
  <c r="D1027" i="1"/>
  <c r="H1027" i="1" s="1"/>
  <c r="C1027" i="1"/>
  <c r="D1026" i="1"/>
  <c r="C1026" i="1"/>
  <c r="D1025" i="1"/>
  <c r="C1025" i="1"/>
  <c r="C1024" i="1"/>
  <c r="D1023" i="1"/>
  <c r="C1023" i="1"/>
  <c r="D1022" i="1"/>
  <c r="C1022" i="1"/>
  <c r="G1022" i="1" s="1"/>
  <c r="D1021" i="1"/>
  <c r="C1021" i="1"/>
  <c r="G1021" i="1" s="1"/>
  <c r="H1020" i="1"/>
  <c r="D1020" i="1"/>
  <c r="C1020" i="1"/>
  <c r="G1020" i="1" s="1"/>
  <c r="D1019" i="1"/>
  <c r="C1019" i="1"/>
  <c r="C1018" i="1"/>
  <c r="D1016" i="1"/>
  <c r="C1016" i="1"/>
  <c r="D1015" i="1"/>
  <c r="C1015" i="1"/>
  <c r="D1014" i="1"/>
  <c r="C1014" i="1"/>
  <c r="G1014" i="1" s="1"/>
  <c r="D1013" i="1"/>
  <c r="C1013" i="1"/>
  <c r="D1010" i="1"/>
  <c r="C1010" i="1"/>
  <c r="G1010" i="1" s="1"/>
  <c r="H1009" i="1"/>
  <c r="D1009" i="1"/>
  <c r="C1009" i="1"/>
  <c r="G1009" i="1" s="1"/>
  <c r="H1008" i="1"/>
  <c r="D1008" i="1"/>
  <c r="C1008" i="1"/>
  <c r="G1008" i="1" s="1"/>
  <c r="D1007" i="1"/>
  <c r="C1007" i="1"/>
  <c r="G1007" i="1" s="1"/>
  <c r="D1006" i="1"/>
  <c r="C1006" i="1"/>
  <c r="G1006" i="1" s="1"/>
  <c r="H1005" i="1"/>
  <c r="D1005" i="1"/>
  <c r="C1005" i="1"/>
  <c r="G1005" i="1" s="1"/>
  <c r="H1004" i="1"/>
  <c r="D1004" i="1"/>
  <c r="C1004" i="1"/>
  <c r="G1004" i="1" s="1"/>
  <c r="D1003" i="1"/>
  <c r="C1003" i="1"/>
  <c r="G1003" i="1" s="1"/>
  <c r="D1002" i="1"/>
  <c r="C1002" i="1"/>
  <c r="G1002" i="1" s="1"/>
  <c r="H1001" i="1"/>
  <c r="D1001" i="1"/>
  <c r="C1001" i="1"/>
  <c r="G1001" i="1" s="1"/>
  <c r="H1000" i="1"/>
  <c r="D1000" i="1"/>
  <c r="C1000" i="1"/>
  <c r="G1000" i="1" s="1"/>
  <c r="D999" i="1"/>
  <c r="C999" i="1"/>
  <c r="G999" i="1" s="1"/>
  <c r="D998" i="1"/>
  <c r="C998" i="1"/>
  <c r="G998" i="1" s="1"/>
  <c r="H997" i="1"/>
  <c r="D997" i="1"/>
  <c r="C997" i="1"/>
  <c r="G997" i="1" s="1"/>
  <c r="H996" i="1"/>
  <c r="D996" i="1"/>
  <c r="C996" i="1"/>
  <c r="G996" i="1" s="1"/>
  <c r="D995" i="1"/>
  <c r="C995" i="1"/>
  <c r="G995" i="1" s="1"/>
  <c r="D994" i="1"/>
  <c r="C994" i="1"/>
  <c r="G994" i="1" s="1"/>
  <c r="H993" i="1"/>
  <c r="D993" i="1"/>
  <c r="C993" i="1"/>
  <c r="G993" i="1" s="1"/>
  <c r="H992" i="1"/>
  <c r="D992" i="1"/>
  <c r="C992" i="1"/>
  <c r="G992" i="1" s="1"/>
  <c r="D991" i="1"/>
  <c r="C991" i="1"/>
  <c r="G991" i="1" s="1"/>
  <c r="D990" i="1"/>
  <c r="C990" i="1"/>
  <c r="G990" i="1" s="1"/>
  <c r="H989" i="1"/>
  <c r="D989" i="1"/>
  <c r="C989" i="1"/>
  <c r="G989" i="1" s="1"/>
  <c r="H988" i="1"/>
  <c r="D988" i="1"/>
  <c r="C988" i="1"/>
  <c r="G988" i="1" s="1"/>
  <c r="D987" i="1"/>
  <c r="C987" i="1"/>
  <c r="G987" i="1" s="1"/>
  <c r="D986" i="1"/>
  <c r="C986" i="1"/>
  <c r="G986" i="1" s="1"/>
  <c r="H985" i="1"/>
  <c r="D985" i="1"/>
  <c r="C985" i="1"/>
  <c r="G985" i="1" s="1"/>
  <c r="H984" i="1"/>
  <c r="D984" i="1"/>
  <c r="C984" i="1"/>
  <c r="G984" i="1" s="1"/>
  <c r="D983" i="1"/>
  <c r="C983" i="1"/>
  <c r="G983" i="1" s="1"/>
  <c r="D982" i="1"/>
  <c r="C982" i="1"/>
  <c r="G982" i="1" s="1"/>
  <c r="H981" i="1"/>
  <c r="D981" i="1"/>
  <c r="C981" i="1"/>
  <c r="G981" i="1" s="1"/>
  <c r="H980" i="1"/>
  <c r="D980" i="1"/>
  <c r="C980" i="1"/>
  <c r="G980" i="1" s="1"/>
  <c r="D979" i="1"/>
  <c r="C979" i="1"/>
  <c r="G979" i="1" s="1"/>
  <c r="D978" i="1"/>
  <c r="C978" i="1"/>
  <c r="G978" i="1" s="1"/>
  <c r="H977" i="1"/>
  <c r="D977" i="1"/>
  <c r="C977" i="1"/>
  <c r="G977" i="1" s="1"/>
  <c r="H976" i="1"/>
  <c r="D976" i="1"/>
  <c r="C976" i="1"/>
  <c r="G976" i="1" s="1"/>
  <c r="D975" i="1"/>
  <c r="C975" i="1"/>
  <c r="G975" i="1" s="1"/>
  <c r="D974" i="1"/>
  <c r="C974" i="1"/>
  <c r="G974" i="1" s="1"/>
  <c r="H973" i="1"/>
  <c r="D973" i="1"/>
  <c r="C973" i="1"/>
  <c r="G973" i="1" s="1"/>
  <c r="H972" i="1"/>
  <c r="D972" i="1"/>
  <c r="C972" i="1"/>
  <c r="G972" i="1" s="1"/>
  <c r="D971" i="1"/>
  <c r="C971" i="1"/>
  <c r="G971" i="1" s="1"/>
  <c r="D970" i="1"/>
  <c r="C970" i="1"/>
  <c r="G970" i="1" s="1"/>
  <c r="H969" i="1"/>
  <c r="D969" i="1"/>
  <c r="C969" i="1"/>
  <c r="G969" i="1" s="1"/>
  <c r="H968" i="1"/>
  <c r="D968" i="1"/>
  <c r="C968" i="1"/>
  <c r="G968" i="1" s="1"/>
  <c r="D967" i="1"/>
  <c r="C967" i="1"/>
  <c r="G967" i="1" s="1"/>
  <c r="D966" i="1"/>
  <c r="C966" i="1"/>
  <c r="G966" i="1" s="1"/>
  <c r="H965" i="1"/>
  <c r="D965" i="1"/>
  <c r="C965" i="1"/>
  <c r="G965" i="1" s="1"/>
  <c r="H964" i="1"/>
  <c r="D964" i="1"/>
  <c r="C964" i="1"/>
  <c r="G964" i="1" s="1"/>
  <c r="D963" i="1"/>
  <c r="C963" i="1"/>
  <c r="G963" i="1" s="1"/>
  <c r="D962" i="1"/>
  <c r="C962" i="1"/>
  <c r="G962" i="1" s="1"/>
  <c r="H961" i="1"/>
  <c r="D961" i="1"/>
  <c r="C961" i="1"/>
  <c r="G961" i="1" s="1"/>
  <c r="H960" i="1"/>
  <c r="D960" i="1"/>
  <c r="C960" i="1"/>
  <c r="G960" i="1" s="1"/>
  <c r="D959" i="1"/>
  <c r="C959" i="1"/>
  <c r="G959" i="1" s="1"/>
  <c r="D958" i="1"/>
  <c r="C958" i="1"/>
  <c r="G958" i="1" s="1"/>
  <c r="H957" i="1"/>
  <c r="D957" i="1"/>
  <c r="C957" i="1"/>
  <c r="G957" i="1" s="1"/>
  <c r="H956" i="1"/>
  <c r="D956" i="1"/>
  <c r="C956" i="1"/>
  <c r="G956" i="1" s="1"/>
  <c r="D955" i="1"/>
  <c r="C955" i="1"/>
  <c r="G955" i="1" s="1"/>
  <c r="D954" i="1"/>
  <c r="C954" i="1"/>
  <c r="G954" i="1" s="1"/>
  <c r="H953" i="1"/>
  <c r="D953" i="1"/>
  <c r="C953" i="1"/>
  <c r="G953" i="1" s="1"/>
  <c r="H952" i="1"/>
  <c r="D952" i="1"/>
  <c r="C952" i="1"/>
  <c r="G952" i="1" s="1"/>
  <c r="D951" i="1"/>
  <c r="C951" i="1"/>
  <c r="G951" i="1" s="1"/>
  <c r="D950" i="1"/>
  <c r="C950" i="1"/>
  <c r="G950" i="1" s="1"/>
  <c r="H949" i="1"/>
  <c r="D949" i="1"/>
  <c r="C949" i="1"/>
  <c r="G949" i="1" s="1"/>
  <c r="H948" i="1"/>
  <c r="D948" i="1"/>
  <c r="C948" i="1"/>
  <c r="G948" i="1" s="1"/>
  <c r="D947" i="1"/>
  <c r="C947" i="1"/>
  <c r="G947" i="1" s="1"/>
  <c r="D946" i="1"/>
  <c r="C946" i="1"/>
  <c r="G946" i="1" s="1"/>
  <c r="H945" i="1"/>
  <c r="D945" i="1"/>
  <c r="C945" i="1"/>
  <c r="G945" i="1" s="1"/>
  <c r="H944" i="1"/>
  <c r="D944" i="1"/>
  <c r="C944" i="1"/>
  <c r="G944" i="1" s="1"/>
  <c r="D943" i="1"/>
  <c r="C943" i="1"/>
  <c r="G943" i="1" s="1"/>
  <c r="D942" i="1"/>
  <c r="C942" i="1"/>
  <c r="G942" i="1" s="1"/>
  <c r="H941" i="1"/>
  <c r="D941" i="1"/>
  <c r="C941" i="1"/>
  <c r="G941" i="1" s="1"/>
  <c r="H940" i="1"/>
  <c r="D940" i="1"/>
  <c r="C940" i="1"/>
  <c r="G940" i="1" s="1"/>
  <c r="D939" i="1"/>
  <c r="C939" i="1"/>
  <c r="G939" i="1" s="1"/>
  <c r="D938" i="1"/>
  <c r="C938" i="1"/>
  <c r="G938" i="1" s="1"/>
  <c r="H937" i="1"/>
  <c r="D937" i="1"/>
  <c r="C937" i="1"/>
  <c r="G937" i="1" s="1"/>
  <c r="H936" i="1"/>
  <c r="D936" i="1"/>
  <c r="C936" i="1"/>
  <c r="G936" i="1" s="1"/>
  <c r="D935" i="1"/>
  <c r="C935" i="1"/>
  <c r="G935" i="1" s="1"/>
  <c r="D934" i="1"/>
  <c r="C934" i="1"/>
  <c r="G934" i="1" s="1"/>
  <c r="H933" i="1"/>
  <c r="D933" i="1"/>
  <c r="C933" i="1"/>
  <c r="G933" i="1" s="1"/>
  <c r="H932" i="1"/>
  <c r="D932" i="1"/>
  <c r="C932" i="1"/>
  <c r="G932" i="1" s="1"/>
  <c r="D931" i="1"/>
  <c r="C931" i="1"/>
  <c r="G931" i="1" s="1"/>
  <c r="D930" i="1"/>
  <c r="C930" i="1"/>
  <c r="G930" i="1" s="1"/>
  <c r="H929" i="1"/>
  <c r="D929" i="1"/>
  <c r="C929" i="1"/>
  <c r="G929" i="1" s="1"/>
  <c r="H928" i="1"/>
  <c r="D928" i="1"/>
  <c r="C928" i="1"/>
  <c r="G928" i="1" s="1"/>
  <c r="D927" i="1"/>
  <c r="C927" i="1"/>
  <c r="G927" i="1" s="1"/>
  <c r="D926" i="1"/>
  <c r="C926" i="1"/>
  <c r="G926" i="1" s="1"/>
  <c r="H925" i="1"/>
  <c r="D925" i="1"/>
  <c r="C925" i="1"/>
  <c r="G925" i="1" s="1"/>
  <c r="H924" i="1"/>
  <c r="D924" i="1"/>
  <c r="C924" i="1"/>
  <c r="G924" i="1" s="1"/>
  <c r="D923" i="1"/>
  <c r="C923" i="1"/>
  <c r="G923" i="1" s="1"/>
  <c r="D922" i="1"/>
  <c r="C922" i="1"/>
  <c r="G922" i="1" s="1"/>
  <c r="H921" i="1"/>
  <c r="D921" i="1"/>
  <c r="C921" i="1"/>
  <c r="G921" i="1" s="1"/>
  <c r="H920" i="1"/>
  <c r="D920" i="1"/>
  <c r="C920" i="1"/>
  <c r="G920" i="1" s="1"/>
  <c r="D919" i="1"/>
  <c r="C919" i="1"/>
  <c r="G919" i="1" s="1"/>
  <c r="D918" i="1"/>
  <c r="C918" i="1"/>
  <c r="G918" i="1" s="1"/>
  <c r="H917" i="1"/>
  <c r="D917" i="1"/>
  <c r="C917" i="1"/>
  <c r="G917" i="1" s="1"/>
  <c r="H916" i="1"/>
  <c r="D916" i="1"/>
  <c r="C916" i="1"/>
  <c r="G916" i="1" s="1"/>
  <c r="D915" i="1"/>
  <c r="C915" i="1"/>
  <c r="G915" i="1" s="1"/>
  <c r="D914" i="1"/>
  <c r="C914" i="1"/>
  <c r="G914" i="1" s="1"/>
  <c r="H913" i="1"/>
  <c r="D913" i="1"/>
  <c r="C913" i="1"/>
  <c r="G913" i="1" s="1"/>
  <c r="H912" i="1"/>
  <c r="D912" i="1"/>
  <c r="C912" i="1"/>
  <c r="G912" i="1" s="1"/>
  <c r="D911" i="1"/>
  <c r="C911" i="1"/>
  <c r="G911" i="1" s="1"/>
  <c r="D910" i="1"/>
  <c r="C910" i="1"/>
  <c r="G910" i="1" s="1"/>
  <c r="H909" i="1"/>
  <c r="D909" i="1"/>
  <c r="C909" i="1"/>
  <c r="G909" i="1" s="1"/>
  <c r="H908" i="1"/>
  <c r="D908" i="1"/>
  <c r="C908" i="1"/>
  <c r="G908" i="1" s="1"/>
  <c r="D907" i="1"/>
  <c r="C907" i="1"/>
  <c r="G907" i="1" s="1"/>
  <c r="D906" i="1"/>
  <c r="C906" i="1"/>
  <c r="G906" i="1" s="1"/>
  <c r="H905" i="1"/>
  <c r="D905" i="1"/>
  <c r="C905" i="1"/>
  <c r="G905" i="1" s="1"/>
  <c r="H904" i="1"/>
  <c r="D904" i="1"/>
  <c r="C904" i="1"/>
  <c r="G904" i="1" s="1"/>
  <c r="D903" i="1"/>
  <c r="C903" i="1"/>
  <c r="G903" i="1" s="1"/>
  <c r="D902" i="1"/>
  <c r="C902" i="1"/>
  <c r="G902" i="1" s="1"/>
  <c r="H901" i="1"/>
  <c r="D901" i="1"/>
  <c r="C901" i="1"/>
  <c r="G901" i="1" s="1"/>
  <c r="H900" i="1"/>
  <c r="D900" i="1"/>
  <c r="C900" i="1"/>
  <c r="G900" i="1" s="1"/>
  <c r="D899" i="1"/>
  <c r="C899" i="1"/>
  <c r="G899" i="1" s="1"/>
  <c r="D898" i="1"/>
  <c r="C898" i="1"/>
  <c r="G898" i="1" s="1"/>
  <c r="H897" i="1"/>
  <c r="D897" i="1"/>
  <c r="C897" i="1"/>
  <c r="G897" i="1" s="1"/>
  <c r="H896" i="1"/>
  <c r="D896" i="1"/>
  <c r="C896" i="1"/>
  <c r="G896" i="1" s="1"/>
  <c r="D895" i="1"/>
  <c r="C895" i="1"/>
  <c r="G895" i="1" s="1"/>
  <c r="D894" i="1"/>
  <c r="C894" i="1"/>
  <c r="G894" i="1" s="1"/>
  <c r="H893" i="1"/>
  <c r="D893" i="1"/>
  <c r="C893" i="1"/>
  <c r="G893" i="1" s="1"/>
  <c r="H892" i="1"/>
  <c r="D892" i="1"/>
  <c r="C892" i="1"/>
  <c r="G892" i="1" s="1"/>
  <c r="D891" i="1"/>
  <c r="C891" i="1"/>
  <c r="G891" i="1" s="1"/>
  <c r="D890" i="1"/>
  <c r="C890" i="1"/>
  <c r="G890" i="1" s="1"/>
  <c r="H889" i="1"/>
  <c r="D889" i="1"/>
  <c r="C889" i="1"/>
  <c r="G889" i="1" s="1"/>
  <c r="H888" i="1"/>
  <c r="D888" i="1"/>
  <c r="C888" i="1"/>
  <c r="G888" i="1" s="1"/>
  <c r="D887" i="1"/>
  <c r="C887" i="1"/>
  <c r="G887" i="1" s="1"/>
  <c r="D886" i="1"/>
  <c r="C886" i="1"/>
  <c r="G886" i="1" s="1"/>
  <c r="H885" i="1"/>
  <c r="D885" i="1"/>
  <c r="C885" i="1"/>
  <c r="G885" i="1" s="1"/>
  <c r="H884" i="1"/>
  <c r="D884" i="1"/>
  <c r="C884" i="1"/>
  <c r="G884" i="1" s="1"/>
  <c r="D883" i="1"/>
  <c r="C883" i="1"/>
  <c r="G883" i="1" s="1"/>
  <c r="D882" i="1"/>
  <c r="C882" i="1"/>
  <c r="G882" i="1" s="1"/>
  <c r="H881" i="1"/>
  <c r="D881" i="1"/>
  <c r="C881" i="1"/>
  <c r="G881" i="1" s="1"/>
  <c r="H880" i="1"/>
  <c r="D880" i="1"/>
  <c r="C880" i="1"/>
  <c r="G880" i="1" s="1"/>
  <c r="D879" i="1"/>
  <c r="C879" i="1"/>
  <c r="G879" i="1" s="1"/>
  <c r="D878" i="1"/>
  <c r="C878" i="1"/>
  <c r="G878" i="1" s="1"/>
  <c r="H877" i="1"/>
  <c r="D877" i="1"/>
  <c r="C877" i="1"/>
  <c r="G877" i="1" s="1"/>
  <c r="H876" i="1"/>
  <c r="D876" i="1"/>
  <c r="C876" i="1"/>
  <c r="G876" i="1" s="1"/>
  <c r="D875" i="1"/>
  <c r="C875" i="1"/>
  <c r="G875" i="1" s="1"/>
  <c r="D874" i="1"/>
  <c r="C874" i="1"/>
  <c r="G874" i="1" s="1"/>
  <c r="H873" i="1"/>
  <c r="D873" i="1"/>
  <c r="C873" i="1"/>
  <c r="G873" i="1" s="1"/>
  <c r="H872" i="1"/>
  <c r="D872" i="1"/>
  <c r="C872" i="1"/>
  <c r="G872" i="1" s="1"/>
  <c r="D871" i="1"/>
  <c r="C871" i="1"/>
  <c r="G871" i="1" s="1"/>
  <c r="D870" i="1"/>
  <c r="C870" i="1"/>
  <c r="G870" i="1" s="1"/>
  <c r="H869" i="1"/>
  <c r="D869" i="1"/>
  <c r="C869" i="1"/>
  <c r="G869" i="1" s="1"/>
  <c r="H868" i="1"/>
  <c r="D868" i="1"/>
  <c r="C868" i="1"/>
  <c r="G868" i="1" s="1"/>
  <c r="D867" i="1"/>
  <c r="C867" i="1"/>
  <c r="G867" i="1" s="1"/>
  <c r="D866" i="1"/>
  <c r="C866" i="1"/>
  <c r="G866" i="1" s="1"/>
  <c r="H865" i="1"/>
  <c r="D865" i="1"/>
  <c r="C865" i="1"/>
  <c r="G865" i="1" s="1"/>
  <c r="H864" i="1"/>
  <c r="D864" i="1"/>
  <c r="C864" i="1"/>
  <c r="G864" i="1" s="1"/>
  <c r="D863" i="1"/>
  <c r="C863" i="1"/>
  <c r="G863" i="1" s="1"/>
  <c r="D862" i="1"/>
  <c r="C862" i="1"/>
  <c r="G862" i="1" s="1"/>
  <c r="H861" i="1"/>
  <c r="D861" i="1"/>
  <c r="C861" i="1"/>
  <c r="G861" i="1" s="1"/>
  <c r="H860" i="1"/>
  <c r="D860" i="1"/>
  <c r="C860" i="1"/>
  <c r="G860" i="1" s="1"/>
  <c r="D859" i="1"/>
  <c r="C859" i="1"/>
  <c r="G859" i="1" s="1"/>
  <c r="D858" i="1"/>
  <c r="C858" i="1"/>
  <c r="G858" i="1" s="1"/>
  <c r="H857" i="1"/>
  <c r="D857" i="1"/>
  <c r="C857" i="1"/>
  <c r="G857" i="1" s="1"/>
  <c r="H856" i="1"/>
  <c r="D856" i="1"/>
  <c r="C856" i="1"/>
  <c r="G856" i="1" s="1"/>
  <c r="D855" i="1"/>
  <c r="C855" i="1"/>
  <c r="G855" i="1" s="1"/>
  <c r="D854" i="1"/>
  <c r="C854" i="1"/>
  <c r="G854" i="1" s="1"/>
  <c r="H853" i="1"/>
  <c r="D853" i="1"/>
  <c r="C853" i="1"/>
  <c r="G853" i="1" s="1"/>
  <c r="H852" i="1"/>
  <c r="D852" i="1"/>
  <c r="C852" i="1"/>
  <c r="G852" i="1" s="1"/>
  <c r="D851" i="1"/>
  <c r="C851" i="1"/>
  <c r="G851" i="1" s="1"/>
  <c r="D850" i="1"/>
  <c r="C850" i="1"/>
  <c r="G850" i="1" s="1"/>
  <c r="H849" i="1"/>
  <c r="D849" i="1"/>
  <c r="C849" i="1"/>
  <c r="G849" i="1" s="1"/>
  <c r="H848" i="1"/>
  <c r="D848" i="1"/>
  <c r="C848" i="1"/>
  <c r="G848" i="1" s="1"/>
  <c r="D847" i="1"/>
  <c r="C847" i="1"/>
  <c r="G847" i="1" s="1"/>
  <c r="D846" i="1"/>
  <c r="C846" i="1"/>
  <c r="G846" i="1" s="1"/>
  <c r="H845" i="1"/>
  <c r="D845" i="1"/>
  <c r="C845" i="1"/>
  <c r="G845" i="1" s="1"/>
  <c r="H844" i="1"/>
  <c r="D844" i="1"/>
  <c r="C844" i="1"/>
  <c r="G844" i="1" s="1"/>
  <c r="D843" i="1"/>
  <c r="C843" i="1"/>
  <c r="G843" i="1" s="1"/>
  <c r="D842" i="1"/>
  <c r="C842" i="1"/>
  <c r="G842" i="1" s="1"/>
  <c r="H841" i="1"/>
  <c r="D841" i="1"/>
  <c r="C841" i="1"/>
  <c r="G841" i="1" s="1"/>
  <c r="H840" i="1"/>
  <c r="D840" i="1"/>
  <c r="C840" i="1"/>
  <c r="G840" i="1" s="1"/>
  <c r="D839" i="1"/>
  <c r="C839" i="1"/>
  <c r="G839" i="1" s="1"/>
  <c r="D838" i="1"/>
  <c r="C838" i="1"/>
  <c r="G838" i="1" s="1"/>
  <c r="H837" i="1"/>
  <c r="D837" i="1"/>
  <c r="C837" i="1"/>
  <c r="G837" i="1" s="1"/>
  <c r="H836" i="1"/>
  <c r="D836" i="1"/>
  <c r="C836" i="1"/>
  <c r="G836" i="1" s="1"/>
  <c r="D835" i="1"/>
  <c r="C835" i="1"/>
  <c r="G835" i="1" s="1"/>
  <c r="D834" i="1"/>
  <c r="C834" i="1"/>
  <c r="G834" i="1" s="1"/>
  <c r="H833" i="1"/>
  <c r="D833" i="1"/>
  <c r="C833" i="1"/>
  <c r="G833" i="1" s="1"/>
  <c r="H832" i="1"/>
  <c r="D832" i="1"/>
  <c r="C832" i="1"/>
  <c r="G832" i="1" s="1"/>
  <c r="D831" i="1"/>
  <c r="C831" i="1"/>
  <c r="G831" i="1" s="1"/>
  <c r="D830" i="1"/>
  <c r="C830" i="1"/>
  <c r="G830" i="1" s="1"/>
  <c r="H829" i="1"/>
  <c r="D829" i="1"/>
  <c r="C829" i="1"/>
  <c r="G829" i="1" s="1"/>
  <c r="H828" i="1"/>
  <c r="D828" i="1"/>
  <c r="C828" i="1"/>
  <c r="G828" i="1" s="1"/>
  <c r="D827" i="1"/>
  <c r="C827" i="1"/>
  <c r="G827" i="1" s="1"/>
  <c r="D826" i="1"/>
  <c r="C826" i="1"/>
  <c r="G826" i="1" s="1"/>
  <c r="H825" i="1"/>
  <c r="D825" i="1"/>
  <c r="C825" i="1"/>
  <c r="G825" i="1" s="1"/>
  <c r="H824" i="1"/>
  <c r="D824" i="1"/>
  <c r="C824" i="1"/>
  <c r="G824" i="1" s="1"/>
  <c r="D823" i="1"/>
  <c r="C823" i="1"/>
  <c r="G823" i="1" s="1"/>
  <c r="D822" i="1"/>
  <c r="C822" i="1"/>
  <c r="G822" i="1" s="1"/>
  <c r="H821" i="1"/>
  <c r="D821" i="1"/>
  <c r="C821" i="1"/>
  <c r="G821" i="1" s="1"/>
  <c r="H820" i="1"/>
  <c r="D820" i="1"/>
  <c r="C820" i="1"/>
  <c r="G820" i="1" s="1"/>
  <c r="D819" i="1"/>
  <c r="C819" i="1"/>
  <c r="G819" i="1" s="1"/>
  <c r="D818" i="1"/>
  <c r="C818" i="1"/>
  <c r="G818" i="1" s="1"/>
  <c r="H817" i="1"/>
  <c r="D817" i="1"/>
  <c r="C817" i="1"/>
  <c r="G817" i="1" s="1"/>
  <c r="H816" i="1"/>
  <c r="D816" i="1"/>
  <c r="C816" i="1"/>
  <c r="G816" i="1" s="1"/>
  <c r="D815" i="1"/>
  <c r="C815" i="1"/>
  <c r="G815" i="1" s="1"/>
  <c r="D814" i="1"/>
  <c r="C814" i="1"/>
  <c r="G814" i="1" s="1"/>
  <c r="H813" i="1"/>
  <c r="D813" i="1"/>
  <c r="C813" i="1"/>
  <c r="G813" i="1" s="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D736" i="1"/>
  <c r="C736" i="1"/>
  <c r="D735" i="1"/>
  <c r="G735" i="1" s="1"/>
  <c r="C735" i="1"/>
  <c r="G734" i="1"/>
  <c r="D734" i="1"/>
  <c r="H734" i="1" s="1"/>
  <c r="C734" i="1"/>
  <c r="D733" i="1"/>
  <c r="G733" i="1" s="1"/>
  <c r="C733" i="1"/>
  <c r="D732" i="1"/>
  <c r="G732" i="1" s="1"/>
  <c r="C732" i="1"/>
  <c r="D731" i="1"/>
  <c r="G731" i="1" s="1"/>
  <c r="C731" i="1"/>
  <c r="D730" i="1"/>
  <c r="H730" i="1" s="1"/>
  <c r="C730" i="1"/>
  <c r="D729" i="1"/>
  <c r="G729" i="1" s="1"/>
  <c r="C729" i="1"/>
  <c r="H728" i="1"/>
  <c r="G728" i="1"/>
  <c r="D728" i="1"/>
  <c r="C728" i="1"/>
  <c r="D727" i="1"/>
  <c r="G727" i="1" s="1"/>
  <c r="C727" i="1"/>
  <c r="D726" i="1"/>
  <c r="G726" i="1" s="1"/>
  <c r="C726" i="1"/>
  <c r="D725" i="1"/>
  <c r="G725" i="1" s="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D651" i="1"/>
  <c r="H651" i="1" s="1"/>
  <c r="C651" i="1"/>
  <c r="H650" i="1"/>
  <c r="G650" i="1"/>
  <c r="D650" i="1"/>
  <c r="C650" i="1"/>
  <c r="D649" i="1"/>
  <c r="G649" i="1" s="1"/>
  <c r="C649" i="1"/>
  <c r="D648" i="1"/>
  <c r="H648" i="1" s="1"/>
  <c r="C648" i="1"/>
  <c r="D647" i="1"/>
  <c r="H647" i="1" s="1"/>
  <c r="C647" i="1"/>
  <c r="D646" i="1"/>
  <c r="G646" i="1" s="1"/>
  <c r="C646" i="1"/>
  <c r="D645" i="1"/>
  <c r="G645" i="1" s="1"/>
  <c r="C645" i="1"/>
  <c r="C642"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D421" i="1"/>
  <c r="H421" i="1" s="1"/>
  <c r="C421" i="1"/>
  <c r="H416" i="1"/>
  <c r="G416" i="1"/>
  <c r="D416" i="1"/>
  <c r="C416" i="1"/>
  <c r="H415" i="1"/>
  <c r="G415" i="1"/>
  <c r="D415" i="1"/>
  <c r="C415" i="1"/>
  <c r="D414" i="1"/>
  <c r="H414" i="1" s="1"/>
  <c r="C414" i="1"/>
  <c r="H411" i="1"/>
  <c r="G411" i="1"/>
  <c r="D411" i="1"/>
  <c r="C411" i="1"/>
  <c r="H410" i="1"/>
  <c r="G410" i="1"/>
  <c r="D410" i="1"/>
  <c r="C410" i="1"/>
  <c r="D409" i="1"/>
  <c r="H409" i="1" s="1"/>
  <c r="C409" i="1"/>
  <c r="H408" i="1"/>
  <c r="G408" i="1"/>
  <c r="D408" i="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1" i="1" s="1"/>
  <c r="C391" i="1"/>
  <c r="H390" i="1"/>
  <c r="G390" i="1"/>
  <c r="D390" i="1"/>
  <c r="C390" i="1"/>
  <c r="H389" i="1"/>
  <c r="G389" i="1"/>
  <c r="D389" i="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H380" i="1"/>
  <c r="G380" i="1"/>
  <c r="D380" i="1"/>
  <c r="C380" i="1"/>
  <c r="D379" i="1"/>
  <c r="H379" i="1" s="1"/>
  <c r="C379" i="1"/>
  <c r="H378" i="1"/>
  <c r="G378" i="1"/>
  <c r="D378" i="1"/>
  <c r="C378" i="1"/>
  <c r="D377" i="1"/>
  <c r="H377" i="1" s="1"/>
  <c r="C377" i="1"/>
  <c r="D376" i="1"/>
  <c r="H376" i="1" s="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D329" i="1"/>
  <c r="G329" i="1" s="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D322" i="1"/>
  <c r="G322" i="1" s="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D301" i="1"/>
  <c r="H301" i="1" s="1"/>
  <c r="C301" i="1"/>
  <c r="D300" i="1"/>
  <c r="G300" i="1" s="1"/>
  <c r="C300" i="1"/>
  <c r="D299" i="1"/>
  <c r="H299" i="1" s="1"/>
  <c r="C299" i="1"/>
  <c r="D298" i="1"/>
  <c r="H298" i="1" s="1"/>
  <c r="C298" i="1"/>
  <c r="D294" i="1"/>
  <c r="H294" i="1" s="1"/>
  <c r="C294" i="1"/>
  <c r="D293" i="1"/>
  <c r="H293" i="1" s="1"/>
  <c r="C293" i="1"/>
  <c r="D292" i="1"/>
  <c r="H292" i="1" s="1"/>
  <c r="C292" i="1"/>
  <c r="D291" i="1"/>
  <c r="H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D280" i="1"/>
  <c r="H280" i="1" s="1"/>
  <c r="C280" i="1"/>
  <c r="D279" i="1"/>
  <c r="H279" i="1" s="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G215" i="1" s="1"/>
  <c r="C215" i="1"/>
  <c r="H214" i="1"/>
  <c r="G214" i="1"/>
  <c r="D214" i="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D197" i="1"/>
  <c r="H197" i="1" s="1"/>
  <c r="C197" i="1"/>
  <c r="D196" i="1"/>
  <c r="H196" i="1" s="1"/>
  <c r="C196" i="1"/>
  <c r="H195" i="1"/>
  <c r="D195" i="1"/>
  <c r="G195" i="1" s="1"/>
  <c r="C195" i="1"/>
  <c r="D194" i="1"/>
  <c r="H194" i="1" s="1"/>
  <c r="C194" i="1"/>
  <c r="D193" i="1"/>
  <c r="H193" i="1" s="1"/>
  <c r="C193" i="1"/>
  <c r="D192" i="1"/>
  <c r="H192" i="1" s="1"/>
  <c r="C192" i="1"/>
  <c r="D191" i="1"/>
  <c r="H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G184" i="1" s="1"/>
  <c r="C184" i="1"/>
  <c r="D183" i="1"/>
  <c r="G183" i="1" s="1"/>
  <c r="C183" i="1"/>
  <c r="D182" i="1"/>
  <c r="H182" i="1" s="1"/>
  <c r="C182" i="1"/>
  <c r="D181" i="1"/>
  <c r="H181" i="1" s="1"/>
  <c r="C181" i="1"/>
  <c r="D180" i="1"/>
  <c r="H180" i="1" s="1"/>
  <c r="C180" i="1"/>
  <c r="D179" i="1"/>
  <c r="H179" i="1" s="1"/>
  <c r="C179" i="1"/>
  <c r="D178" i="1"/>
  <c r="G178" i="1" s="1"/>
  <c r="C178" i="1"/>
  <c r="D177" i="1"/>
  <c r="G177" i="1" s="1"/>
  <c r="C177" i="1"/>
  <c r="D176" i="1"/>
  <c r="G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C130" i="1"/>
  <c r="H129" i="1"/>
  <c r="G129" i="1"/>
  <c r="D129" i="1"/>
  <c r="C129" i="1"/>
  <c r="H128" i="1"/>
  <c r="G128" i="1"/>
  <c r="D128" i="1"/>
  <c r="C128" i="1"/>
  <c r="H127" i="1"/>
  <c r="G127" i="1"/>
  <c r="D127" i="1"/>
  <c r="C127" i="1"/>
  <c r="D126" i="1"/>
  <c r="H126" i="1" s="1"/>
  <c r="C126" i="1"/>
  <c r="D125" i="1"/>
  <c r="G125" i="1" s="1"/>
  <c r="C125" i="1"/>
  <c r="D124" i="1"/>
  <c r="H124" i="1" s="1"/>
  <c r="C124" i="1"/>
  <c r="D123" i="1"/>
  <c r="H123" i="1" s="1"/>
  <c r="C123"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389" i="1" l="1"/>
  <c r="H1387" i="1"/>
  <c r="H1385" i="1"/>
  <c r="G1389" i="1"/>
  <c r="G1388" i="1"/>
  <c r="G1387" i="1"/>
  <c r="G1385" i="1"/>
  <c r="G1384" i="1"/>
  <c r="G1395" i="1"/>
  <c r="G1342" i="1"/>
  <c r="H1395" i="1"/>
  <c r="G1382" i="1"/>
  <c r="G1371" i="1"/>
  <c r="G1341" i="1"/>
  <c r="H1341" i="1"/>
  <c r="G1340" i="1"/>
  <c r="G1339" i="1"/>
  <c r="H1339" i="1"/>
  <c r="H1314" i="1"/>
  <c r="H1312" i="1"/>
  <c r="G1311" i="1"/>
  <c r="H1311" i="1"/>
  <c r="G1307" i="1"/>
  <c r="H1307" i="1"/>
  <c r="H1305" i="1"/>
  <c r="G1302" i="1"/>
  <c r="F297" i="5"/>
  <c r="H1302" i="1"/>
  <c r="H1301" i="1"/>
  <c r="E304" i="9"/>
  <c r="B304" i="9" s="1"/>
  <c r="F256" i="5"/>
  <c r="F248" i="5"/>
  <c r="E337" i="9"/>
  <c r="B337" i="9" s="1"/>
  <c r="E319" i="9"/>
  <c r="B319" i="9" s="1"/>
  <c r="G1090" i="1"/>
  <c r="H1090" i="1"/>
  <c r="H1087" i="1"/>
  <c r="G1085" i="1"/>
  <c r="F71" i="5"/>
  <c r="H1078" i="1"/>
  <c r="F341" i="9"/>
  <c r="F63" i="5"/>
  <c r="H1072" i="1"/>
  <c r="H1068" i="1"/>
  <c r="G1060" i="1"/>
  <c r="H1060" i="1"/>
  <c r="G1055" i="1"/>
  <c r="H1055" i="1"/>
  <c r="H1052" i="1"/>
  <c r="G1043" i="1"/>
  <c r="G1040" i="1"/>
  <c r="H1040" i="1"/>
  <c r="H1043" i="1"/>
  <c r="G1039" i="1"/>
  <c r="H1039" i="1"/>
  <c r="H1035" i="1"/>
  <c r="G1033" i="1"/>
  <c r="G1027" i="1"/>
  <c r="G1025" i="1"/>
  <c r="H1024" i="1"/>
  <c r="G1023" i="1"/>
  <c r="H1023" i="1"/>
  <c r="H1019" i="1"/>
  <c r="G1016" i="1"/>
  <c r="H1016" i="1"/>
  <c r="G1015" i="1"/>
  <c r="F8" i="5"/>
  <c r="H1015" i="1"/>
  <c r="E312" i="9"/>
  <c r="B312" i="9" s="1"/>
  <c r="E327" i="9"/>
  <c r="B327" i="9" s="1"/>
  <c r="E335" i="9"/>
  <c r="B335" i="9" s="1"/>
  <c r="G1314" i="1"/>
  <c r="G1312" i="1"/>
  <c r="G1305" i="1"/>
  <c r="G1306" i="1"/>
  <c r="E303" i="9"/>
  <c r="B303" i="9" s="1"/>
  <c r="D1260" i="1"/>
  <c r="G1260" i="1" s="1"/>
  <c r="E255" i="5"/>
  <c r="D1259" i="1" s="1"/>
  <c r="F252" i="5"/>
  <c r="D1256" i="1"/>
  <c r="H1256" i="1" s="1"/>
  <c r="E340" i="9"/>
  <c r="B340" i="9" s="1"/>
  <c r="D1182" i="1"/>
  <c r="H1182" i="1" s="1"/>
  <c r="F171" i="5"/>
  <c r="G1092" i="1"/>
  <c r="G1088" i="1"/>
  <c r="G1089" i="1"/>
  <c r="G1087" i="1"/>
  <c r="F82" i="5"/>
  <c r="B341" i="9"/>
  <c r="G1050" i="1"/>
  <c r="G1052" i="1"/>
  <c r="G1042" i="1"/>
  <c r="G1034" i="1"/>
  <c r="G1031" i="1"/>
  <c r="G1029" i="1"/>
  <c r="G1026" i="1"/>
  <c r="G1068" i="1"/>
  <c r="G1072" i="1"/>
  <c r="G1057" i="1"/>
  <c r="G1059" i="1"/>
  <c r="G1024" i="1"/>
  <c r="E12" i="5"/>
  <c r="D1017" i="1" s="1"/>
  <c r="F19" i="5"/>
  <c r="F13" i="5"/>
  <c r="D1018" i="1"/>
  <c r="G1018" i="1"/>
  <c r="G1019" i="1"/>
  <c r="G1013" i="1"/>
  <c r="G636" i="1"/>
  <c r="G635" i="1"/>
  <c r="H733" i="1"/>
  <c r="G736" i="1"/>
  <c r="G651" i="1"/>
  <c r="E296" i="9"/>
  <c r="B296" i="9"/>
  <c r="C1681" i="1"/>
  <c r="H1681" i="1" s="1"/>
  <c r="G1686" i="1"/>
  <c r="G1505" i="1"/>
  <c r="G1503" i="1"/>
  <c r="E326" i="9"/>
  <c r="B326" i="9" s="1"/>
  <c r="H1683" i="1"/>
  <c r="G1670" i="1"/>
  <c r="H1667" i="1"/>
  <c r="H1666" i="1"/>
  <c r="H1643" i="1"/>
  <c r="G1638" i="1"/>
  <c r="G1637" i="1"/>
  <c r="H1635" i="1"/>
  <c r="G1634" i="1"/>
  <c r="G1633" i="1"/>
  <c r="G1629" i="1"/>
  <c r="H1630" i="1"/>
  <c r="G1613" i="1"/>
  <c r="H1606" i="1"/>
  <c r="G1605" i="1"/>
  <c r="H1602" i="1"/>
  <c r="G1601" i="1"/>
  <c r="H1594" i="1"/>
  <c r="H1593" i="1"/>
  <c r="G1585" i="1"/>
  <c r="H1586" i="1"/>
  <c r="E31" i="9"/>
  <c r="B31" i="9" s="1"/>
  <c r="E322" i="9"/>
  <c r="B322" i="9" s="1"/>
  <c r="G299" i="1"/>
  <c r="G730" i="1"/>
  <c r="H726" i="1"/>
  <c r="H645" i="1"/>
  <c r="G422" i="1"/>
  <c r="F216" i="4"/>
  <c r="H184" i="1"/>
  <c r="H183" i="1"/>
  <c r="G179" i="1"/>
  <c r="H125" i="1"/>
  <c r="H122" i="1"/>
  <c r="F68" i="4"/>
  <c r="C1555" i="1"/>
  <c r="H34" i="3"/>
  <c r="D5" i="7"/>
  <c r="H1539" i="1"/>
  <c r="H1541" i="1"/>
  <c r="H1556" i="1"/>
  <c r="H1559" i="1"/>
  <c r="E5" i="7"/>
  <c r="E22" i="7"/>
  <c r="I1541" i="1"/>
  <c r="E37" i="9"/>
  <c r="B37" i="9" s="1"/>
  <c r="E311" i="9"/>
  <c r="B311" i="9" s="1"/>
  <c r="H736" i="1"/>
  <c r="H735" i="1"/>
  <c r="H732" i="1"/>
  <c r="H731" i="1"/>
  <c r="H729" i="1"/>
  <c r="H727" i="1"/>
  <c r="H725" i="1"/>
  <c r="H676" i="1"/>
  <c r="G648" i="1"/>
  <c r="G647" i="1"/>
  <c r="H646" i="1"/>
  <c r="H649" i="1"/>
  <c r="G414" i="1"/>
  <c r="G421" i="1"/>
  <c r="G407" i="1"/>
  <c r="G409" i="1"/>
  <c r="G388" i="1"/>
  <c r="G391" i="1"/>
  <c r="G381" i="1"/>
  <c r="G379" i="1"/>
  <c r="G377" i="1"/>
  <c r="G376" i="1"/>
  <c r="G374" i="1"/>
  <c r="G375" i="1"/>
  <c r="H322" i="1"/>
  <c r="H329" i="1"/>
  <c r="G301" i="1"/>
  <c r="H300" i="1"/>
  <c r="G423" i="1"/>
  <c r="F428" i="4"/>
  <c r="G298" i="1"/>
  <c r="G292" i="1"/>
  <c r="G291" i="1"/>
  <c r="G293" i="1"/>
  <c r="G294" i="1"/>
  <c r="G279" i="1"/>
  <c r="G280" i="1"/>
  <c r="F283" i="4"/>
  <c r="H215" i="1"/>
  <c r="H212" i="1"/>
  <c r="H213" i="1"/>
  <c r="G197" i="1"/>
  <c r="G196" i="1"/>
  <c r="F244" i="9"/>
  <c r="B244" i="9" s="1"/>
  <c r="E57" i="9"/>
  <c r="B57" i="9" s="1"/>
  <c r="G194" i="1"/>
  <c r="F243" i="9"/>
  <c r="B243" i="9" s="1"/>
  <c r="G193" i="1"/>
  <c r="G192" i="1"/>
  <c r="B242" i="9"/>
  <c r="G190" i="1"/>
  <c r="G191" i="1"/>
  <c r="E54" i="9"/>
  <c r="B54" i="9" s="1"/>
  <c r="E53" i="9"/>
  <c r="B53" i="9" s="1"/>
  <c r="F240" i="9"/>
  <c r="B240" i="9" s="1"/>
  <c r="G182" i="1"/>
  <c r="G181" i="1"/>
  <c r="G180" i="1"/>
  <c r="B238" i="9"/>
  <c r="H178" i="1"/>
  <c r="H177" i="1"/>
  <c r="H176" i="1"/>
  <c r="G174" i="1"/>
  <c r="G175" i="1"/>
  <c r="G173" i="1"/>
  <c r="G171" i="1"/>
  <c r="G170" i="1"/>
  <c r="G169" i="1"/>
  <c r="G168" i="1"/>
  <c r="F170" i="4"/>
  <c r="G166" i="1"/>
  <c r="G167" i="1"/>
  <c r="G165" i="1"/>
  <c r="G164" i="1"/>
  <c r="E49" i="9"/>
  <c r="B49" i="9" s="1"/>
  <c r="G163" i="1"/>
  <c r="F165" i="4"/>
  <c r="E164" i="4"/>
  <c r="D160" i="1" s="1"/>
  <c r="G161" i="1"/>
  <c r="G162" i="1"/>
  <c r="G156" i="1"/>
  <c r="G158" i="1"/>
  <c r="F160" i="4"/>
  <c r="E153" i="4"/>
  <c r="D149" i="1" s="1"/>
  <c r="G155" i="1"/>
  <c r="G150" i="1"/>
  <c r="G151" i="1"/>
  <c r="H147" i="1"/>
  <c r="G133" i="1"/>
  <c r="G131" i="1"/>
  <c r="G132" i="1"/>
  <c r="G126" i="1"/>
  <c r="G124" i="1"/>
  <c r="G123" i="1"/>
  <c r="H108" i="1"/>
  <c r="H113" i="1"/>
  <c r="E106" i="4"/>
  <c r="D102" i="1" s="1"/>
  <c r="F236" i="9"/>
  <c r="B236" i="9" s="1"/>
  <c r="F83" i="4"/>
  <c r="G79" i="1"/>
  <c r="G81" i="1"/>
  <c r="G64" i="1"/>
  <c r="G65" i="1"/>
  <c r="E329" i="9"/>
  <c r="B329" i="9" s="1"/>
  <c r="H1155" i="1"/>
  <c r="G1155" i="1"/>
  <c r="H1159" i="1"/>
  <c r="G1159" i="1"/>
  <c r="H1163" i="1"/>
  <c r="G1163" i="1"/>
  <c r="H1167" i="1"/>
  <c r="G1167" i="1"/>
  <c r="H1171" i="1"/>
  <c r="G1171" i="1"/>
  <c r="H1175" i="1"/>
  <c r="G1175" i="1"/>
  <c r="H1179" i="1"/>
  <c r="G1179" i="1"/>
  <c r="H1184" i="1"/>
  <c r="G1184" i="1"/>
  <c r="H1188" i="1"/>
  <c r="G1188" i="1"/>
  <c r="H1192" i="1"/>
  <c r="G1192" i="1"/>
  <c r="H1196" i="1"/>
  <c r="G1196" i="1"/>
  <c r="H1200" i="1"/>
  <c r="G1200" i="1"/>
  <c r="H1204" i="1"/>
  <c r="G1204" i="1"/>
  <c r="H1206" i="1"/>
  <c r="G1206" i="1"/>
  <c r="H1212" i="1"/>
  <c r="G1212" i="1"/>
  <c r="H1216" i="1"/>
  <c r="G1216" i="1"/>
  <c r="H1220" i="1"/>
  <c r="G1220" i="1"/>
  <c r="H1224" i="1"/>
  <c r="G1224" i="1"/>
  <c r="H1228" i="1"/>
  <c r="G1228" i="1"/>
  <c r="H1232" i="1"/>
  <c r="G1232" i="1"/>
  <c r="H1236" i="1"/>
  <c r="G1236" i="1"/>
  <c r="H1240" i="1"/>
  <c r="G1240" i="1"/>
  <c r="H1244" i="1"/>
  <c r="G1244" i="1"/>
  <c r="H1250" i="1"/>
  <c r="G1250" i="1"/>
  <c r="H1254" i="1"/>
  <c r="G1254" i="1"/>
  <c r="H1258" i="1"/>
  <c r="G1258" i="1"/>
  <c r="H1262" i="1"/>
  <c r="G1262" i="1"/>
  <c r="H1266" i="1"/>
  <c r="G1266" i="1"/>
  <c r="H1270" i="1"/>
  <c r="G1270" i="1"/>
  <c r="H1272" i="1"/>
  <c r="G1272" i="1"/>
  <c r="H1276" i="1"/>
  <c r="G1276" i="1"/>
  <c r="H1280" i="1"/>
  <c r="G1280" i="1"/>
  <c r="H1286" i="1"/>
  <c r="G1286" i="1"/>
  <c r="H1288" i="1"/>
  <c r="G1288" i="1"/>
  <c r="H1292" i="1"/>
  <c r="G1292"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4" i="1"/>
  <c r="H1018" i="1"/>
  <c r="H1022" i="1"/>
  <c r="H1026" i="1"/>
  <c r="H1030" i="1"/>
  <c r="H1034" i="1"/>
  <c r="H1038" i="1"/>
  <c r="H1042" i="1"/>
  <c r="H1046" i="1"/>
  <c r="H1050" i="1"/>
  <c r="H1054" i="1"/>
  <c r="H1058" i="1"/>
  <c r="H1062" i="1"/>
  <c r="H1066" i="1"/>
  <c r="H1070" i="1"/>
  <c r="H1077" i="1"/>
  <c r="H1081" i="1"/>
  <c r="H1085" i="1"/>
  <c r="H1089" i="1"/>
  <c r="H1096" i="1"/>
  <c r="H1100" i="1"/>
  <c r="H1104" i="1"/>
  <c r="H1108" i="1"/>
  <c r="H1112" i="1"/>
  <c r="H1116" i="1"/>
  <c r="H1120"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7" i="1"/>
  <c r="G1157" i="1"/>
  <c r="H1161" i="1"/>
  <c r="G1161" i="1"/>
  <c r="H1165" i="1"/>
  <c r="G1165" i="1"/>
  <c r="H1169" i="1"/>
  <c r="G1169" i="1"/>
  <c r="H1173" i="1"/>
  <c r="G1173" i="1"/>
  <c r="H1177" i="1"/>
  <c r="G1177" i="1"/>
  <c r="H1186" i="1"/>
  <c r="G1186" i="1"/>
  <c r="H1190" i="1"/>
  <c r="G1190" i="1"/>
  <c r="H1194" i="1"/>
  <c r="G1194" i="1"/>
  <c r="H1198" i="1"/>
  <c r="G1198" i="1"/>
  <c r="H1202" i="1"/>
  <c r="G1202" i="1"/>
  <c r="H1208" i="1"/>
  <c r="G1208" i="1"/>
  <c r="H1210" i="1"/>
  <c r="G1210" i="1"/>
  <c r="H1214" i="1"/>
  <c r="G1214" i="1"/>
  <c r="H1218" i="1"/>
  <c r="G1218" i="1"/>
  <c r="H1222" i="1"/>
  <c r="G1222" i="1"/>
  <c r="H1226" i="1"/>
  <c r="G1226" i="1"/>
  <c r="H1230" i="1"/>
  <c r="G1230" i="1"/>
  <c r="H1234" i="1"/>
  <c r="G1234" i="1"/>
  <c r="H1238" i="1"/>
  <c r="G1238" i="1"/>
  <c r="H1242" i="1"/>
  <c r="G1242" i="1"/>
  <c r="H1246" i="1"/>
  <c r="G1246" i="1"/>
  <c r="H1248" i="1"/>
  <c r="G1248" i="1"/>
  <c r="H1252" i="1"/>
  <c r="G1252" i="1"/>
  <c r="H1264" i="1"/>
  <c r="G1264" i="1"/>
  <c r="H1268" i="1"/>
  <c r="G1268" i="1"/>
  <c r="H1274" i="1"/>
  <c r="G1274" i="1"/>
  <c r="H1278" i="1"/>
  <c r="G1278" i="1"/>
  <c r="H1282" i="1"/>
  <c r="G1282" i="1"/>
  <c r="H1284" i="1"/>
  <c r="G1284" i="1"/>
  <c r="H1290" i="1"/>
  <c r="G1290" i="1"/>
  <c r="G1294" i="1"/>
  <c r="H1294"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3" i="1"/>
  <c r="H1021" i="1"/>
  <c r="H1025" i="1"/>
  <c r="H1029" i="1"/>
  <c r="H1033" i="1"/>
  <c r="H1037" i="1"/>
  <c r="H1041" i="1"/>
  <c r="H1045" i="1"/>
  <c r="H1049" i="1"/>
  <c r="H1053" i="1"/>
  <c r="H1057" i="1"/>
  <c r="H1061" i="1"/>
  <c r="H1065" i="1"/>
  <c r="H1069" i="1"/>
  <c r="H1073" i="1"/>
  <c r="H1076" i="1"/>
  <c r="H1080" i="1"/>
  <c r="H1084" i="1"/>
  <c r="H1088" i="1"/>
  <c r="H1092" i="1"/>
  <c r="H1095" i="1"/>
  <c r="H1099" i="1"/>
  <c r="H1103" i="1"/>
  <c r="H1107" i="1"/>
  <c r="H1111" i="1"/>
  <c r="H1115" i="1"/>
  <c r="H1119" i="1"/>
  <c r="H1123"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G1298" i="1"/>
  <c r="H1298"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295" i="1"/>
  <c r="H1299" i="1"/>
  <c r="H33" i="3"/>
  <c r="C1538" i="1"/>
  <c r="G1542" i="1"/>
  <c r="G1544" i="1"/>
  <c r="G1546" i="1"/>
  <c r="J1547" i="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G1632" i="1"/>
  <c r="H1640" i="1"/>
  <c r="G1640" i="1"/>
  <c r="H1644" i="1"/>
  <c r="G1644" i="1"/>
  <c r="H1648" i="1"/>
  <c r="G1648" i="1"/>
  <c r="H1652" i="1"/>
  <c r="G1652" i="1"/>
  <c r="H1656" i="1"/>
  <c r="G1656" i="1"/>
  <c r="F50" i="4"/>
  <c r="D49" i="4"/>
  <c r="E152" i="4"/>
  <c r="E361" i="4"/>
  <c r="F366" i="4"/>
  <c r="F630" i="4"/>
  <c r="D629" i="4"/>
  <c r="E647" i="4"/>
  <c r="D641" i="1" s="1"/>
  <c r="D12" i="5"/>
  <c r="D7" i="5" s="1"/>
  <c r="F45" i="5"/>
  <c r="G314" i="9"/>
  <c r="E314" i="9" s="1"/>
  <c r="B314" i="9" s="1"/>
  <c r="F89" i="5"/>
  <c r="D88" i="5"/>
  <c r="H315" i="9"/>
  <c r="H316" i="9"/>
  <c r="E147" i="5"/>
  <c r="G339" i="9"/>
  <c r="E339" i="9" s="1"/>
  <c r="B339" i="9" s="1"/>
  <c r="F219" i="5"/>
  <c r="E35" i="6"/>
  <c r="F130" i="6"/>
  <c r="D129" i="6"/>
  <c r="J1541" i="1"/>
  <c r="H1542" i="1"/>
  <c r="J1543" i="1"/>
  <c r="H1544" i="1"/>
  <c r="J1545" i="1"/>
  <c r="H1546" i="1"/>
  <c r="G1549" i="1"/>
  <c r="I1549" i="1" s="1"/>
  <c r="G1551" i="1"/>
  <c r="I1551" i="1" s="1"/>
  <c r="G1553" i="1"/>
  <c r="I1553" i="1" s="1"/>
  <c r="G1556" i="1"/>
  <c r="G1557" i="1"/>
  <c r="I1557" i="1" s="1"/>
  <c r="G1559" i="1"/>
  <c r="I1559" i="1" s="1"/>
  <c r="G1561" i="1"/>
  <c r="I1561" i="1" s="1"/>
  <c r="G1563" i="1"/>
  <c r="G1564" i="1"/>
  <c r="I1564" i="1" s="1"/>
  <c r="G1566" i="1"/>
  <c r="I1566" i="1" s="1"/>
  <c r="G1568" i="1"/>
  <c r="I1568" i="1" s="1"/>
  <c r="G1570" i="1"/>
  <c r="I1570" i="1" s="1"/>
  <c r="G1574" i="1"/>
  <c r="I1574" i="1" s="1"/>
  <c r="G1576" i="1"/>
  <c r="I1576" i="1" s="1"/>
  <c r="G1579" i="1"/>
  <c r="I1579" i="1" s="1"/>
  <c r="G1581" i="1"/>
  <c r="I1581" i="1" s="1"/>
  <c r="G1583" i="1"/>
  <c r="G1587" i="1"/>
  <c r="G1591" i="1"/>
  <c r="G1595" i="1"/>
  <c r="G1599" i="1"/>
  <c r="G1603" i="1"/>
  <c r="G1607" i="1"/>
  <c r="G1611" i="1"/>
  <c r="G1615" i="1"/>
  <c r="G1619" i="1"/>
  <c r="G1623" i="1"/>
  <c r="G1627" i="1"/>
  <c r="G1631" i="1"/>
  <c r="H1636" i="1"/>
  <c r="G1636" i="1"/>
  <c r="G1661" i="1"/>
  <c r="G1665" i="1"/>
  <c r="G1669" i="1"/>
  <c r="G1673" i="1"/>
  <c r="G1677" i="1"/>
  <c r="G1681" i="1"/>
  <c r="G1685" i="1"/>
  <c r="E49" i="4"/>
  <c r="D45" i="1" s="1"/>
  <c r="D202" i="4"/>
  <c r="E373" i="4"/>
  <c r="D368" i="1" s="1"/>
  <c r="E648" i="4"/>
  <c r="D642" i="1" s="1"/>
  <c r="F572" i="4"/>
  <c r="D571" i="4"/>
  <c r="G336" i="9"/>
  <c r="E336" i="9" s="1"/>
  <c r="B336" i="9" s="1"/>
  <c r="F178" i="5"/>
  <c r="D255" i="5"/>
  <c r="F260" i="5"/>
  <c r="D89" i="6"/>
  <c r="F94" i="6"/>
  <c r="G1582" i="1"/>
  <c r="G1641" i="1"/>
  <c r="G1645" i="1"/>
  <c r="G1649" i="1"/>
  <c r="G1653" i="1"/>
  <c r="G1657" i="1"/>
  <c r="F8" i="4"/>
  <c r="D7" i="4"/>
  <c r="G216" i="9"/>
  <c r="E216" i="9" s="1"/>
  <c r="B216" i="9" s="1"/>
  <c r="E82" i="4"/>
  <c r="D78" i="1" s="1"/>
  <c r="E321" i="4"/>
  <c r="D316" i="1" s="1"/>
  <c r="E430" i="4"/>
  <c r="D466" i="4"/>
  <c r="F536" i="4"/>
  <c r="E571" i="4"/>
  <c r="D565" i="1" s="1"/>
  <c r="E597" i="4"/>
  <c r="D591" i="1" s="1"/>
  <c r="F204" i="5"/>
  <c r="D203" i="5"/>
  <c r="D5" i="6"/>
  <c r="F10" i="6"/>
  <c r="H1660" i="1"/>
  <c r="G1660" i="1"/>
  <c r="H1664" i="1"/>
  <c r="G1664" i="1"/>
  <c r="H1668" i="1"/>
  <c r="G1668" i="1"/>
  <c r="H1672" i="1"/>
  <c r="G1672" i="1"/>
  <c r="H1676" i="1"/>
  <c r="G1676" i="1"/>
  <c r="H1680" i="1"/>
  <c r="G1680" i="1"/>
  <c r="H1684" i="1"/>
  <c r="G1684" i="1"/>
  <c r="F126" i="4"/>
  <c r="D125" i="4"/>
  <c r="F135" i="4"/>
  <c r="E134" i="4"/>
  <c r="D130" i="1" s="1"/>
  <c r="F154" i="4"/>
  <c r="D153" i="4"/>
  <c r="F274" i="4"/>
  <c r="D273" i="4"/>
  <c r="E141" i="6"/>
  <c r="I27" i="3"/>
  <c r="F36" i="6"/>
  <c r="D35" i="6"/>
  <c r="D44" i="8"/>
  <c r="C1639" i="1"/>
  <c r="D51" i="8"/>
  <c r="C1628" i="1" s="1"/>
  <c r="H310" i="9"/>
  <c r="G310" i="9"/>
  <c r="E310" i="9" s="1"/>
  <c r="B310" i="9" s="1"/>
  <c r="H309" i="9"/>
  <c r="M228" i="9"/>
  <c r="G301" i="9"/>
  <c r="E301" i="9" s="1"/>
  <c r="B301" i="9" s="1"/>
  <c r="G209" i="9"/>
  <c r="E209" i="9" s="1"/>
  <c r="B209" i="9" s="1"/>
  <c r="G180" i="9"/>
  <c r="H179" i="9"/>
  <c r="G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0" i="9"/>
  <c r="E210" i="9" s="1"/>
  <c r="B210" i="9" s="1"/>
  <c r="G179" i="9"/>
  <c r="E179" i="9" s="1"/>
  <c r="B179" i="9" s="1"/>
  <c r="G178" i="9"/>
  <c r="E178" i="9" s="1"/>
  <c r="B178" i="9" s="1"/>
  <c r="G177" i="9"/>
  <c r="E177" i="9" s="1"/>
  <c r="B177" i="9" s="1"/>
  <c r="G176" i="9"/>
  <c r="E176" i="9" s="1"/>
  <c r="B176" i="9" s="1"/>
  <c r="G175" i="9"/>
  <c r="E175" i="9" s="1"/>
  <c r="B175" i="9" s="1"/>
  <c r="G174" i="9"/>
  <c r="E174" i="9" s="1"/>
  <c r="B174" i="9" s="1"/>
  <c r="G302" i="9"/>
  <c r="E302" i="9" s="1"/>
  <c r="B302" i="9" s="1"/>
  <c r="G300" i="9"/>
  <c r="E300" i="9" s="1"/>
  <c r="B300" i="9" s="1"/>
  <c r="G211" i="9"/>
  <c r="E211" i="9" s="1"/>
  <c r="B211" i="9" s="1"/>
  <c r="L207" i="9"/>
  <c r="F207" i="9" s="1"/>
  <c r="G226" i="9"/>
  <c r="E226" i="9" s="1"/>
  <c r="B226" i="9" s="1"/>
  <c r="G218" i="9"/>
  <c r="E218" i="9" s="1"/>
  <c r="B218"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L228" i="9"/>
  <c r="F228" i="9" s="1"/>
  <c r="B228" i="9" s="1"/>
  <c r="G220" i="9"/>
  <c r="E220" i="9" s="1"/>
  <c r="B220" i="9" s="1"/>
  <c r="G212" i="9"/>
  <c r="E212" i="9" s="1"/>
  <c r="B212" i="9" s="1"/>
  <c r="G207" i="9"/>
  <c r="E207" i="9" s="1"/>
  <c r="H308" i="9"/>
  <c r="E308" i="9" s="1"/>
  <c r="B308" i="9" s="1"/>
  <c r="G222" i="9"/>
  <c r="E222" i="9" s="1"/>
  <c r="B222" i="9" s="1"/>
  <c r="G214" i="9"/>
  <c r="E214" i="9" s="1"/>
  <c r="B214"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24" i="9"/>
  <c r="E224" i="9" s="1"/>
  <c r="B224" i="9" s="1"/>
  <c r="D82" i="4"/>
  <c r="D106" i="4"/>
  <c r="D140" i="4"/>
  <c r="D164" i="4"/>
  <c r="D230" i="4"/>
  <c r="D309" i="4"/>
  <c r="D361" i="4"/>
  <c r="D522" i="4"/>
  <c r="E88" i="5"/>
  <c r="D1093" i="1" s="1"/>
  <c r="D119" i="5"/>
  <c r="E177" i="5"/>
  <c r="H19" i="9" s="1"/>
  <c r="E19" i="9" s="1"/>
  <c r="B19" i="9" s="1"/>
  <c r="D296" i="5"/>
  <c r="D114" i="6"/>
  <c r="I10" i="9"/>
  <c r="B26" i="9"/>
  <c r="E36" i="9"/>
  <c r="B36" i="9" s="1"/>
  <c r="B42" i="9"/>
  <c r="E52" i="9"/>
  <c r="B52" i="9" s="1"/>
  <c r="B58" i="9"/>
  <c r="B66" i="9"/>
  <c r="B74" i="9"/>
  <c r="B82" i="9"/>
  <c r="B90" i="9"/>
  <c r="B98" i="9"/>
  <c r="B106" i="9"/>
  <c r="D431" i="4"/>
  <c r="D479" i="4"/>
  <c r="D491" i="4"/>
  <c r="E156" i="9"/>
  <c r="B156" i="9" s="1"/>
  <c r="D70" i="5"/>
  <c r="G315" i="9"/>
  <c r="G316" i="9"/>
  <c r="E316" i="9" s="1"/>
  <c r="B316" i="9" s="1"/>
  <c r="F197" i="5"/>
  <c r="E32" i="9"/>
  <c r="B32" i="9" s="1"/>
  <c r="B38" i="9"/>
  <c r="E48" i="9"/>
  <c r="B48" i="9" s="1"/>
  <c r="G208" i="9"/>
  <c r="E208" i="9" s="1"/>
  <c r="B208" i="9" s="1"/>
  <c r="B165" i="9"/>
  <c r="B173" i="9"/>
  <c r="E119" i="9"/>
  <c r="B119" i="9" s="1"/>
  <c r="E127" i="9"/>
  <c r="B127" i="9" s="1"/>
  <c r="E135" i="9"/>
  <c r="B135" i="9" s="1"/>
  <c r="B157" i="9"/>
  <c r="B117" i="9"/>
  <c r="B125" i="9"/>
  <c r="B133" i="9"/>
  <c r="B141" i="9"/>
  <c r="B149" i="9"/>
  <c r="E163" i="9"/>
  <c r="B163" i="9" s="1"/>
  <c r="F239" i="9"/>
  <c r="B239" i="9" s="1"/>
  <c r="F255" i="9"/>
  <c r="B255" i="9" s="1"/>
  <c r="F271" i="9"/>
  <c r="B271" i="9" s="1"/>
  <c r="F287" i="9"/>
  <c r="B287" i="9" s="1"/>
  <c r="E307" i="9"/>
  <c r="B307" i="9" s="1"/>
  <c r="E324" i="9"/>
  <c r="B324" i="9" s="1"/>
  <c r="F298" i="9"/>
  <c r="E320" i="9"/>
  <c r="B320" i="9" s="1"/>
  <c r="F231" i="9"/>
  <c r="B231" i="9" s="1"/>
  <c r="F263" i="9"/>
  <c r="B263" i="9" s="1"/>
  <c r="B294" i="9"/>
  <c r="E332" i="9"/>
  <c r="B332" i="9" s="1"/>
  <c r="H1260" i="1" l="1"/>
  <c r="G1182" i="1"/>
  <c r="E251" i="5"/>
  <c r="D1255" i="1" s="1"/>
  <c r="E315" i="9"/>
  <c r="B315" i="9" s="1"/>
  <c r="G1256" i="1"/>
  <c r="E7" i="5"/>
  <c r="I22" i="3" s="1"/>
  <c r="B207" i="9"/>
  <c r="I33" i="3"/>
  <c r="D1538" i="1"/>
  <c r="G346" i="9"/>
  <c r="E346" i="9" s="1"/>
  <c r="B346" i="9" s="1"/>
  <c r="I34" i="3"/>
  <c r="D1555" i="1"/>
  <c r="D360" i="4"/>
  <c r="F361" i="4"/>
  <c r="C356" i="1"/>
  <c r="F140" i="4"/>
  <c r="C136" i="1"/>
  <c r="G130" i="1"/>
  <c r="H130" i="1"/>
  <c r="F255" i="5"/>
  <c r="C1259" i="1"/>
  <c r="G641" i="1"/>
  <c r="H641" i="1"/>
  <c r="I1542" i="1"/>
  <c r="F491" i="4"/>
  <c r="C485" i="1"/>
  <c r="H30" i="3"/>
  <c r="F114" i="6"/>
  <c r="C1510" i="1"/>
  <c r="D308" i="4"/>
  <c r="F309" i="4"/>
  <c r="C304" i="1"/>
  <c r="F106" i="4"/>
  <c r="C102" i="1"/>
  <c r="I39" i="3"/>
  <c r="C1621" i="1"/>
  <c r="G338" i="9"/>
  <c r="E338" i="9" s="1"/>
  <c r="B338" i="9" s="1"/>
  <c r="F203" i="5"/>
  <c r="C1207" i="1"/>
  <c r="G591" i="1"/>
  <c r="H591" i="1"/>
  <c r="F466" i="4"/>
  <c r="C460" i="1"/>
  <c r="D251" i="5"/>
  <c r="F571" i="4"/>
  <c r="C565" i="1"/>
  <c r="F202" i="4"/>
  <c r="C198" i="1"/>
  <c r="I28" i="3"/>
  <c r="D1431" i="1"/>
  <c r="F629" i="4"/>
  <c r="C623" i="1"/>
  <c r="E360" i="4"/>
  <c r="D356" i="1"/>
  <c r="H1538" i="1"/>
  <c r="G1538" i="1"/>
  <c r="E6" i="4"/>
  <c r="G348" i="9"/>
  <c r="E348" i="9" s="1"/>
  <c r="D141" i="6"/>
  <c r="F5" i="6"/>
  <c r="H27" i="3"/>
  <c r="C1401" i="1"/>
  <c r="F147" i="5"/>
  <c r="D1152" i="1"/>
  <c r="E308" i="4"/>
  <c r="F479" i="4"/>
  <c r="C473" i="1"/>
  <c r="F296" i="5"/>
  <c r="C1300" i="1"/>
  <c r="F7" i="5"/>
  <c r="H22" i="3"/>
  <c r="C1012" i="1"/>
  <c r="F230" i="4"/>
  <c r="C226" i="1"/>
  <c r="F82" i="4"/>
  <c r="C78" i="1"/>
  <c r="E309" i="9"/>
  <c r="B309" i="9" s="1"/>
  <c r="I31" i="3"/>
  <c r="D1537" i="1"/>
  <c r="G24" i="9"/>
  <c r="F153" i="4"/>
  <c r="H24" i="9"/>
  <c r="D152" i="4"/>
  <c r="C149" i="1"/>
  <c r="F125" i="4"/>
  <c r="C121" i="1"/>
  <c r="D424" i="1"/>
  <c r="F89" i="6"/>
  <c r="C1485" i="1"/>
  <c r="D177" i="5"/>
  <c r="F134" i="4"/>
  <c r="D45" i="8"/>
  <c r="K1481" i="9" s="1"/>
  <c r="E299" i="4"/>
  <c r="I18" i="3"/>
  <c r="D148" i="1"/>
  <c r="I1546" i="1"/>
  <c r="F119" i="5"/>
  <c r="C1124" i="1"/>
  <c r="E180" i="9"/>
  <c r="B180" i="9" s="1"/>
  <c r="G1639" i="1"/>
  <c r="H1639" i="1"/>
  <c r="F273" i="4"/>
  <c r="C269" i="1"/>
  <c r="G316" i="1"/>
  <c r="H316" i="1"/>
  <c r="G368" i="1"/>
  <c r="H368" i="1"/>
  <c r="F70" i="5"/>
  <c r="D69" i="5"/>
  <c r="C1075" i="1"/>
  <c r="F431" i="4"/>
  <c r="D430" i="4"/>
  <c r="C425" i="1"/>
  <c r="I24" i="3"/>
  <c r="D1181" i="1"/>
  <c r="F522" i="4"/>
  <c r="C516" i="1"/>
  <c r="F164" i="4"/>
  <c r="C160" i="1"/>
  <c r="H1628" i="1"/>
  <c r="G1628" i="1"/>
  <c r="F35" i="6"/>
  <c r="H28" i="3"/>
  <c r="C1431" i="1"/>
  <c r="F373" i="4"/>
  <c r="E69" i="5"/>
  <c r="D535" i="4"/>
  <c r="F647" i="4"/>
  <c r="F7" i="4"/>
  <c r="D6" i="4"/>
  <c r="C3" i="1"/>
  <c r="G642" i="1"/>
  <c r="H642" i="1"/>
  <c r="F129" i="6"/>
  <c r="C1525" i="1"/>
  <c r="F88" i="5"/>
  <c r="C1093" i="1"/>
  <c r="F12" i="5"/>
  <c r="C1017" i="1"/>
  <c r="E535" i="4"/>
  <c r="E639" i="4" s="1"/>
  <c r="D633" i="1" s="1"/>
  <c r="F49" i="4"/>
  <c r="C45" i="1"/>
  <c r="I1544" i="1"/>
  <c r="E345" i="9"/>
  <c r="I10" i="3" s="1"/>
  <c r="E176" i="5" l="1"/>
  <c r="D1180" i="1" s="1"/>
  <c r="I25" i="3"/>
  <c r="D1012" i="1"/>
  <c r="G344" i="9"/>
  <c r="E344" i="9" s="1"/>
  <c r="B344" i="9" s="1"/>
  <c r="H1555" i="1"/>
  <c r="G1555" i="1"/>
  <c r="F535" i="4"/>
  <c r="D640" i="4"/>
  <c r="C529" i="1"/>
  <c r="E423" i="4"/>
  <c r="E301" i="4"/>
  <c r="D297" i="1" s="1"/>
  <c r="D295" i="1"/>
  <c r="G1485" i="1"/>
  <c r="H1485" i="1"/>
  <c r="G121" i="1"/>
  <c r="H121" i="1"/>
  <c r="G1152" i="1"/>
  <c r="H1152" i="1"/>
  <c r="E418" i="4"/>
  <c r="D413" i="1" s="1"/>
  <c r="D355" i="1"/>
  <c r="G356" i="1"/>
  <c r="H356" i="1"/>
  <c r="F69" i="5"/>
  <c r="H23" i="3"/>
  <c r="C1074" i="1"/>
  <c r="F177" i="5"/>
  <c r="D176" i="5"/>
  <c r="H24" i="3"/>
  <c r="C1181" i="1"/>
  <c r="G1012" i="1"/>
  <c r="H1012" i="1"/>
  <c r="E417" i="4"/>
  <c r="D412" i="1" s="1"/>
  <c r="D303" i="1"/>
  <c r="G565" i="1"/>
  <c r="H565" i="1"/>
  <c r="G304" i="1"/>
  <c r="H304" i="1"/>
  <c r="H1525" i="1"/>
  <c r="G1525" i="1"/>
  <c r="G45" i="1"/>
  <c r="H45" i="1"/>
  <c r="D422" i="4"/>
  <c r="F6" i="4"/>
  <c r="H17" i="3"/>
  <c r="C2" i="1"/>
  <c r="I23" i="3"/>
  <c r="D1074" i="1"/>
  <c r="E6" i="5"/>
  <c r="I40" i="3"/>
  <c r="C1622" i="1"/>
  <c r="H11" i="3" s="1"/>
  <c r="G343" i="9"/>
  <c r="E343" i="9" s="1"/>
  <c r="G226" i="1"/>
  <c r="H226" i="1"/>
  <c r="G473" i="1"/>
  <c r="H473" i="1"/>
  <c r="F141" i="6"/>
  <c r="H31" i="3"/>
  <c r="C1537" i="1"/>
  <c r="G623" i="1"/>
  <c r="H623" i="1"/>
  <c r="G198" i="1"/>
  <c r="H198" i="1"/>
  <c r="F251" i="5"/>
  <c r="H25" i="3"/>
  <c r="C1255" i="1"/>
  <c r="G1621" i="1"/>
  <c r="H1621" i="1"/>
  <c r="G102" i="1"/>
  <c r="H102" i="1"/>
  <c r="D417" i="4"/>
  <c r="F308" i="4"/>
  <c r="C303" i="1"/>
  <c r="G485" i="1"/>
  <c r="H485" i="1"/>
  <c r="E640" i="4"/>
  <c r="D634" i="1" s="1"/>
  <c r="D529" i="1"/>
  <c r="G1431" i="1"/>
  <c r="H1431" i="1"/>
  <c r="G425" i="1"/>
  <c r="H425" i="1"/>
  <c r="H1124" i="1"/>
  <c r="G1124" i="1"/>
  <c r="D299" i="4"/>
  <c r="H18" i="3"/>
  <c r="F152" i="4"/>
  <c r="C148" i="1"/>
  <c r="G78" i="1"/>
  <c r="H78" i="1"/>
  <c r="G1300" i="1"/>
  <c r="H1300" i="1"/>
  <c r="E300" i="4"/>
  <c r="D296" i="1" s="1"/>
  <c r="I17" i="3"/>
  <c r="E422" i="4"/>
  <c r="D2" i="1"/>
  <c r="G1017" i="1"/>
  <c r="H1017" i="1"/>
  <c r="H3" i="1"/>
  <c r="G3" i="1"/>
  <c r="G160" i="1"/>
  <c r="H160" i="1"/>
  <c r="D639" i="4"/>
  <c r="F430" i="4"/>
  <c r="C424" i="1"/>
  <c r="G1093" i="1"/>
  <c r="H1093" i="1"/>
  <c r="G516" i="1"/>
  <c r="H516" i="1"/>
  <c r="G1075" i="1"/>
  <c r="H1075" i="1"/>
  <c r="G269" i="1"/>
  <c r="H269" i="1"/>
  <c r="G149" i="1"/>
  <c r="H149" i="1"/>
  <c r="E24" i="9"/>
  <c r="D6" i="5"/>
  <c r="H9" i="3"/>
  <c r="G1401" i="1"/>
  <c r="H1401" i="1"/>
  <c r="E347" i="9"/>
  <c r="B348" i="9"/>
  <c r="G460" i="1"/>
  <c r="H460" i="1"/>
  <c r="H1207" i="1"/>
  <c r="G1207" i="1"/>
  <c r="H1510" i="1"/>
  <c r="G1510" i="1"/>
  <c r="H1259" i="1"/>
  <c r="G1259" i="1"/>
  <c r="G136" i="1"/>
  <c r="H136" i="1"/>
  <c r="D418" i="4"/>
  <c r="F360" i="4"/>
  <c r="C355" i="1"/>
  <c r="G306" i="9" l="1"/>
  <c r="E306" i="9" s="1"/>
  <c r="B306" i="9" s="1"/>
  <c r="G299" i="9"/>
  <c r="F6" i="5"/>
  <c r="C1011" i="1"/>
  <c r="N3" i="9"/>
  <c r="H299" i="9"/>
  <c r="D1011" i="1"/>
  <c r="B24" i="9"/>
  <c r="G148" i="1"/>
  <c r="H148" i="1"/>
  <c r="F417" i="4"/>
  <c r="C412" i="1"/>
  <c r="E342" i="9"/>
  <c r="I11" i="3" s="1"/>
  <c r="B343" i="9"/>
  <c r="H1181" i="1"/>
  <c r="G1181" i="1"/>
  <c r="G1074" i="1"/>
  <c r="H1074" i="1"/>
  <c r="G529" i="1"/>
  <c r="H529" i="1"/>
  <c r="F418" i="4"/>
  <c r="C413" i="1"/>
  <c r="G424" i="1"/>
  <c r="H424" i="1"/>
  <c r="D301" i="4"/>
  <c r="F299" i="4"/>
  <c r="D423" i="4"/>
  <c r="C295" i="1"/>
  <c r="E644" i="4"/>
  <c r="E425" i="4"/>
  <c r="D420" i="1" s="1"/>
  <c r="D418" i="1"/>
  <c r="H20" i="9"/>
  <c r="G355" i="1"/>
  <c r="H355" i="1"/>
  <c r="F639" i="4"/>
  <c r="C633" i="1"/>
  <c r="E424" i="4"/>
  <c r="D419" i="1" s="1"/>
  <c r="E643" i="4"/>
  <c r="D417" i="1"/>
  <c r="H1537" i="1"/>
  <c r="G1537" i="1"/>
  <c r="H1622" i="1"/>
  <c r="G1622" i="1"/>
  <c r="D300" i="4"/>
  <c r="F640" i="4"/>
  <c r="C634" i="1"/>
  <c r="K3" i="9"/>
  <c r="I9" i="3"/>
  <c r="G303" i="1"/>
  <c r="H303" i="1"/>
  <c r="H1255" i="1"/>
  <c r="G1255" i="1"/>
  <c r="H2" i="1"/>
  <c r="G2" i="1"/>
  <c r="D643" i="4"/>
  <c r="F422" i="4"/>
  <c r="C417" i="1"/>
  <c r="F176" i="5"/>
  <c r="C1180" i="1"/>
  <c r="E646" i="4" l="1"/>
  <c r="D638" i="1"/>
  <c r="G413" i="1"/>
  <c r="H413" i="1"/>
  <c r="H8" i="3"/>
  <c r="G1011" i="1"/>
  <c r="H1011" i="1"/>
  <c r="D645" i="4"/>
  <c r="F643" i="4"/>
  <c r="C637" i="1"/>
  <c r="F300" i="4"/>
  <c r="C296" i="1"/>
  <c r="G633" i="1"/>
  <c r="H633" i="1"/>
  <c r="F301" i="4"/>
  <c r="C297" i="1"/>
  <c r="G634" i="1"/>
  <c r="H634" i="1"/>
  <c r="E645" i="4"/>
  <c r="D637" i="1"/>
  <c r="D644" i="4"/>
  <c r="G20" i="9"/>
  <c r="E20" i="9" s="1"/>
  <c r="B20" i="9" s="1"/>
  <c r="D425" i="4"/>
  <c r="F423" i="4"/>
  <c r="C418" i="1"/>
  <c r="H1180" i="1"/>
  <c r="G1180" i="1"/>
  <c r="D424" i="4"/>
  <c r="G417" i="1"/>
  <c r="H417" i="1"/>
  <c r="G295" i="1"/>
  <c r="H295" i="1"/>
  <c r="G412" i="1"/>
  <c r="H412" i="1"/>
  <c r="E299" i="9"/>
  <c r="F424" i="4" l="1"/>
  <c r="C419" i="1"/>
  <c r="G297" i="1"/>
  <c r="H297" i="1"/>
  <c r="B299" i="9"/>
  <c r="F425" i="4"/>
  <c r="C420" i="1"/>
  <c r="E649" i="4"/>
  <c r="D639" i="1"/>
  <c r="G296" i="1"/>
  <c r="H296" i="1"/>
  <c r="F645" i="4"/>
  <c r="C639" i="1"/>
  <c r="G418" i="1"/>
  <c r="H418" i="1"/>
  <c r="D646" i="4"/>
  <c r="F644" i="4"/>
  <c r="C638" i="1"/>
  <c r="G637" i="1"/>
  <c r="H637" i="1"/>
  <c r="M3" i="9"/>
  <c r="E650" i="4"/>
  <c r="D640" i="1"/>
  <c r="G297" i="9" l="1"/>
  <c r="E297" i="9" s="1"/>
  <c r="B297" i="9" s="1"/>
  <c r="I19" i="3"/>
  <c r="D643" i="1"/>
  <c r="G419" i="1"/>
  <c r="H419" i="1"/>
  <c r="F646" i="4"/>
  <c r="D650" i="4"/>
  <c r="C640" i="1"/>
  <c r="D649" i="4"/>
  <c r="I20" i="3"/>
  <c r="D644" i="1"/>
  <c r="G638" i="1"/>
  <c r="H638" i="1"/>
  <c r="H334" i="9"/>
  <c r="G334" i="9"/>
  <c r="G639" i="1"/>
  <c r="H639" i="1"/>
  <c r="G420" i="1"/>
  <c r="H420" i="1"/>
  <c r="E334" i="9" l="1"/>
  <c r="E298" i="9" s="1"/>
  <c r="I8" i="3" s="1"/>
  <c r="F650" i="4"/>
  <c r="H20" i="3"/>
  <c r="C644" i="1"/>
  <c r="F649" i="4"/>
  <c r="H19" i="3"/>
  <c r="C643" i="1"/>
  <c r="G640" i="1"/>
  <c r="H640" i="1"/>
  <c r="H7" i="3"/>
  <c r="B334" i="9" l="1"/>
  <c r="J3" i="9"/>
  <c r="G643" i="1"/>
  <c r="H643" i="1"/>
  <c r="G644" i="1"/>
  <c r="H644" i="1"/>
  <c r="G295" i="9" l="1"/>
  <c r="L293" i="9"/>
  <c r="F293" i="9" s="1"/>
  <c r="H295" i="9"/>
  <c r="H18" i="9"/>
  <c r="G18" i="9"/>
  <c r="G22" i="9"/>
  <c r="L15" i="9"/>
  <c r="G21" i="9"/>
  <c r="H17" i="9"/>
  <c r="H15" i="9"/>
  <c r="M16" i="9"/>
  <c r="J9" i="9"/>
  <c r="K12" i="9"/>
  <c r="I13" i="9"/>
  <c r="J8" i="9"/>
  <c r="I12" i="9"/>
  <c r="I7" i="9"/>
  <c r="J6" i="9"/>
  <c r="J13" i="9"/>
  <c r="K5" i="9"/>
  <c r="J17" i="9"/>
  <c r="K13" i="9"/>
  <c r="J12" i="9"/>
  <c r="K7" i="9"/>
  <c r="J11" i="9"/>
  <c r="I8" i="9"/>
  <c r="J7" i="9"/>
  <c r="K6" i="9"/>
  <c r="M15" i="9"/>
  <c r="L16" i="9"/>
  <c r="J5" i="9"/>
  <c r="I17" i="9"/>
  <c r="H22" i="9"/>
  <c r="K11" i="9"/>
  <c r="I5" i="9"/>
  <c r="K10" i="9"/>
  <c r="K9" i="9"/>
  <c r="K8" i="9"/>
  <c r="J10" i="9"/>
  <c r="G16" i="9"/>
  <c r="H21" i="9"/>
  <c r="G15" i="9"/>
  <c r="G17" i="9"/>
  <c r="I9" i="9"/>
  <c r="I6" i="9"/>
  <c r="I11" i="9"/>
  <c r="H16" i="9"/>
  <c r="E15" i="9" l="1"/>
  <c r="E11" i="9"/>
  <c r="B11" i="9" s="1"/>
  <c r="F16" i="9"/>
  <c r="E9" i="9"/>
  <c r="B9" i="9" s="1"/>
  <c r="E16" i="9"/>
  <c r="E12" i="9"/>
  <c r="B12" i="9" s="1"/>
  <c r="E21" i="9"/>
  <c r="B21" i="9" s="1"/>
  <c r="E17" i="9"/>
  <c r="B17" i="9" s="1"/>
  <c r="E10" i="9"/>
  <c r="B10" i="9" s="1"/>
  <c r="E5" i="9"/>
  <c r="F15" i="9"/>
  <c r="F14" i="9" s="1"/>
  <c r="E8" i="9"/>
  <c r="B8" i="9" s="1"/>
  <c r="E13" i="9"/>
  <c r="B13" i="9" s="1"/>
  <c r="E22" i="9"/>
  <c r="B22" i="9" s="1"/>
  <c r="B293" i="9"/>
  <c r="F23" i="9"/>
  <c r="E6" i="9"/>
  <c r="B6" i="9" s="1"/>
  <c r="E7" i="9"/>
  <c r="B7" i="9" s="1"/>
  <c r="E18" i="9"/>
  <c r="B18" i="9" s="1"/>
  <c r="E295" i="9"/>
  <c r="B16" i="9" l="1"/>
  <c r="E4" i="9"/>
  <c r="B5" i="9"/>
  <c r="B295" i="9"/>
  <c r="E23" i="9"/>
  <c r="I7" i="3" s="1"/>
  <c r="B15" i="9"/>
  <c r="F3" i="9"/>
  <c r="E14" i="9"/>
  <c r="I13" i="3" s="1"/>
  <c r="E3" i="9" l="1"/>
</calcChain>
</file>

<file path=xl/sharedStrings.xml><?xml version="1.0" encoding="utf-8"?>
<sst xmlns="http://schemas.openxmlformats.org/spreadsheetml/2006/main" count="4733" uniqueCount="3657">
  <si>
    <t>Obveznik:</t>
  </si>
  <si>
    <t>31874 - DUBROVAČKI MUZEJI</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</si>
  <si>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</si>
  <si>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</si>
  <si>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</si>
  <si>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</si>
  <si>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</si>
  <si>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</si>
  <si>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</si>
  <si>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</si>
  <si>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</si>
  <si>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</si>
  <si>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</si>
  <si>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</si>
  <si>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</si>
  <si>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</si>
  <si>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</si>
  <si>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</si>
  <si>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</si>
  <si>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</si>
  <si>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</si>
  <si>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</si>
  <si>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</si>
  <si>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</si>
  <si>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</si>
  <si>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</si>
  <si>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</si>
  <si>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</si>
  <si>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</si>
  <si>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</si>
  <si>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</si>
  <si>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</si>
  <si>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</si>
  <si>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</si>
  <si>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</si>
  <si>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</si>
  <si>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</si>
  <si>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</si>
  <si>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</si>
  <si>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</si>
  <si>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</si>
  <si>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</si>
  <si>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</si>
  <si>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</si>
  <si>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</si>
  <si>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</si>
  <si>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</si>
  <si>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</si>
  <si>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</si>
  <si>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</si>
  <si>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</si>
  <si>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</si>
  <si>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</si>
  <si>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</si>
  <si>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</si>
  <si>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</si>
  <si>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</si>
  <si>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</si>
  <si>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</si>
  <si>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</si>
  <si>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</si>
  <si>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</si>
  <si>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</si>
  <si>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</si>
  <si>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</si>
  <si>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</si>
  <si>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</si>
  <si>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</si>
  <si>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</si>
  <si>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</si>
  <si>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</si>
  <si>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</si>
  <si>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</si>
  <si>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</si>
  <si>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</si>
  <si>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</si>
  <si>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</si>
  <si>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</si>
  <si>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</si>
  <si>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</si>
  <si>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</si>
  <si>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</si>
  <si>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</si>
  <si>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</si>
  <si>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</si>
  <si>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</si>
  <si>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</si>
  <si>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</si>
  <si>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</si>
  <si>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</si>
  <si>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</si>
  <si>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</si>
  <si>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</si>
  <si>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</si>
  <si>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</si>
  <si>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</si>
  <si>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</si>
  <si>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</si>
  <si>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</si>
  <si>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</si>
  <si>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</si>
  <si>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</si>
  <si>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</si>
  <si>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</si>
  <si>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</si>
  <si>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</si>
  <si>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</si>
  <si>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</si>
  <si>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</si>
  <si>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</si>
  <si>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</si>
  <si>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</si>
  <si>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</si>
  <si>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</si>
  <si>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</si>
  <si>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</si>
  <si>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</si>
  <si>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</si>
  <si>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</si>
  <si>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</si>
  <si>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</si>
  <si>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</si>
  <si>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</si>
  <si>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</si>
  <si>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</si>
  <si>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</si>
  <si>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</si>
  <si>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</si>
  <si>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</si>
  <si>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</si>
  <si>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</si>
  <si>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</si>
  <si>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</si>
  <si>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</si>
  <si>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</si>
  <si>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</si>
  <si>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</si>
  <si>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</si>
  <si>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</si>
  <si>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</si>
  <si>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</si>
  <si>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</si>
  <si>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</si>
  <si>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</si>
  <si>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</si>
  <si>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</si>
  <si>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</si>
  <si>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</si>
  <si>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</si>
  <si>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</si>
  <si>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</si>
  <si>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</si>
  <si>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</si>
  <si>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</si>
  <si>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</si>
  <si>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</si>
  <si>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</si>
  <si>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</si>
  <si>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</si>
  <si>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</si>
  <si>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</si>
  <si>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</si>
  <si>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</si>
  <si>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</si>
  <si>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</si>
  <si>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</si>
  <si>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</si>
  <si>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</si>
  <si>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</si>
  <si>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</si>
  <si>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</si>
  <si>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</si>
  <si>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</si>
  <si>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</si>
  <si>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</si>
  <si>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</si>
  <si>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</si>
  <si>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</si>
  <si>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</si>
  <si>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</si>
  <si>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</si>
  <si>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</si>
  <si>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</si>
  <si>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</si>
  <si>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</si>
  <si>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</si>
  <si>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</si>
  <si>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</si>
  <si>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</si>
  <si>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</si>
  <si>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</si>
  <si>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</si>
  <si>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</si>
  <si>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</si>
  <si>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</si>
  <si>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</si>
  <si>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</si>
  <si>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</si>
  <si>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</si>
  <si>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</si>
  <si>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</si>
  <si>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</si>
  <si>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</si>
  <si>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</si>
  <si>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</si>
  <si>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</si>
  <si>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</si>
  <si>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</si>
  <si>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</si>
  <si>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</si>
  <si>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</si>
  <si>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</si>
  <si>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</si>
  <si>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</si>
  <si>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</si>
  <si>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</si>
  <si>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</si>
  <si>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</si>
  <si>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</si>
  <si>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</si>
  <si>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</si>
  <si>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</si>
  <si>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</si>
  <si>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</si>
  <si>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</si>
  <si>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</si>
  <si>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</si>
  <si>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</si>
  <si>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</si>
  <si>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</si>
  <si>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</si>
  <si>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</si>
  <si>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</si>
  <si>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</si>
  <si>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</si>
  <si>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</si>
  <si>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</si>
  <si>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</si>
  <si>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</si>
  <si>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</si>
  <si>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</si>
  <si>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</si>
  <si>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</si>
  <si>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</si>
  <si>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</si>
  <si>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</si>
  <si>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</si>
  <si>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</si>
  <si>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</si>
  <si>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</si>
  <si>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</si>
  <si>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</si>
  <si>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</si>
  <si>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</si>
  <si>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</si>
  <si>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</si>
  <si>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</si>
  <si>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</si>
  <si>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</si>
  <si>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</si>
  <si>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</si>
  <si>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</si>
  <si>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</si>
  <si>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</si>
  <si>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</si>
  <si>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</si>
  <si>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</si>
  <si>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</si>
  <si>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</si>
  <si>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</si>
  <si>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</si>
  <si>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</si>
  <si>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</si>
  <si>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</si>
  <si>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</si>
  <si>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</si>
  <si>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</si>
  <si>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</si>
  <si>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</si>
  <si>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</si>
  <si>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</si>
  <si>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</si>
  <si>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</si>
  <si>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</si>
  <si>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</si>
  <si>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</si>
  <si>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</si>
  <si>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</si>
  <si>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</si>
  <si>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</si>
  <si>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</si>
  <si>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</si>
  <si>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</si>
  <si>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</si>
  <si>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</si>
  <si>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</si>
  <si>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</si>
  <si>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</si>
  <si>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</si>
  <si>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</si>
  <si>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</si>
  <si>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</si>
  <si>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</si>
  <si>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</si>
  <si>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</si>
  <si>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</si>
  <si>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</si>
  <si>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</si>
  <si>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</si>
  <si>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</si>
  <si>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</si>
  <si>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</si>
  <si>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</si>
  <si>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</si>
  <si>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</si>
  <si>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</si>
  <si>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</si>
  <si>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</si>
  <si>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</si>
  <si>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</si>
  <si>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</si>
  <si>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</si>
  <si>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</si>
  <si>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</si>
  <si>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</si>
  <si>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</si>
  <si>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</si>
  <si>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</si>
  <si>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</si>
  <si>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</si>
  <si>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</si>
  <si>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</si>
  <si>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</si>
  <si>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</si>
  <si>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</si>
  <si>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</si>
  <si>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</si>
  <si>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</si>
  <si>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</si>
  <si>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</si>
  <si>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</si>
  <si>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</si>
  <si>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</si>
  <si>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</si>
  <si>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</si>
  <si>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</si>
  <si>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</si>
  <si>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</si>
  <si>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</si>
  <si>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</si>
  <si>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</si>
  <si>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</si>
  <si>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</si>
  <si>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</si>
  <si>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</si>
  <si>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</si>
  <si>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</si>
  <si>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</si>
  <si>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</si>
  <si>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</si>
  <si>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</si>
  <si>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</si>
  <si>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</si>
  <si>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</si>
  <si>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</si>
  <si>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</si>
  <si>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</si>
  <si>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</si>
  <si>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</si>
  <si>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</si>
  <si>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</si>
  <si>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</si>
  <si>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</si>
  <si>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</si>
  <si>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</si>
  <si>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</si>
  <si>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</si>
  <si>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</si>
  <si>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</si>
  <si>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</si>
  <si>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</si>
  <si>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</si>
  <si>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</si>
  <si>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</si>
  <si>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</si>
  <si>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</si>
  <si>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</si>
  <si>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</si>
  <si>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</si>
  <si>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</si>
  <si>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</si>
  <si>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</si>
  <si>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</si>
  <si>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</si>
  <si>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</si>
  <si>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</si>
  <si>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</si>
  <si>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</si>
  <si>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</si>
  <si>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</si>
  <si>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</si>
  <si>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</si>
  <si>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</si>
  <si>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</si>
  <si>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</si>
  <si>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</si>
  <si>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</si>
  <si>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</si>
  <si>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</si>
  <si>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</si>
  <si>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</si>
  <si>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</si>
  <si>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</si>
  <si>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</si>
  <si>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</si>
  <si>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</si>
  <si>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</si>
  <si>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</si>
  <si>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</si>
  <si>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</si>
  <si>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</si>
  <si>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</si>
  <si>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</si>
  <si>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</si>
  <si>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</si>
  <si>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</si>
  <si>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</si>
  <si>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</si>
  <si>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</si>
  <si>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</si>
  <si>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</si>
  <si>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</si>
  <si>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</si>
  <si>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</si>
  <si>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</si>
  <si>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</si>
  <si>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</si>
  <si>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</si>
  <si>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</si>
  <si>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</si>
  <si>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</si>
  <si>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</si>
  <si>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</si>
  <si>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</si>
  <si>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</si>
  <si>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</si>
  <si>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</si>
  <si>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</si>
  <si>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</si>
  <si>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</si>
  <si>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</si>
  <si>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</si>
  <si>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</si>
  <si>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</si>
  <si>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</si>
  <si>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</si>
  <si>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</si>
  <si>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</si>
  <si>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</si>
  <si>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</si>
  <si>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</si>
  <si>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</si>
  <si>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</si>
  <si>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</si>
  <si>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</si>
  <si>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</si>
  <si>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</si>
  <si>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</si>
  <si>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</si>
  <si>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</si>
  <si>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</si>
  <si>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</si>
  <si>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</si>
  <si>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</si>
  <si>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</si>
  <si>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</si>
  <si>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</si>
  <si>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</si>
  <si>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</si>
  <si>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</si>
  <si>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</si>
  <si>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</si>
  <si>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</si>
  <si>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</si>
  <si>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</si>
  <si>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</si>
  <si>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</si>
  <si>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</si>
  <si>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</si>
  <si>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</si>
  <si>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</si>
  <si>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</si>
  <si>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</si>
  <si>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</si>
  <si>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</si>
  <si>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</si>
  <si>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</si>
  <si>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</si>
  <si>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</si>
  <si>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</si>
  <si>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</si>
  <si>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</si>
  <si>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</si>
  <si>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</si>
  <si>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</si>
  <si>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</si>
  <si>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</si>
  <si>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</si>
  <si>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</si>
  <si>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</si>
  <si>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</si>
  <si>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</si>
  <si>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</si>
  <si>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</si>
  <si>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</si>
  <si>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</si>
  <si>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</si>
  <si>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</si>
  <si>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</si>
  <si>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</si>
  <si>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</si>
  <si>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</si>
  <si>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</si>
  <si>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</si>
  <si>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</si>
  <si>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</si>
  <si>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</si>
  <si>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</si>
  <si>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</si>
  <si>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</si>
  <si>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</si>
  <si>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</si>
  <si>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</si>
  <si>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</si>
  <si>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</si>
  <si>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</si>
  <si>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</si>
  <si>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</si>
  <si>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</si>
  <si>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</si>
  <si>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</si>
  <si>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</si>
  <si>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</si>
  <si>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</si>
  <si>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</si>
  <si>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</si>
  <si>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</si>
  <si>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</si>
  <si>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</si>
  <si>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</si>
  <si>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</si>
  <si>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</si>
  <si>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</si>
  <si>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</si>
  <si>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</si>
  <si>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</si>
  <si>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</si>
  <si>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</si>
  <si>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</si>
  <si>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</si>
  <si>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</si>
  <si>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</si>
  <si>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</si>
  <si>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</si>
  <si>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</si>
  <si>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</si>
  <si>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</si>
  <si>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</si>
  <si>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</si>
  <si>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</si>
  <si>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</si>
  <si>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</si>
  <si>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</si>
  <si>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</si>
  <si>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</si>
  <si>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</si>
  <si>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</si>
  <si>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</si>
  <si>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</si>
  <si>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</si>
  <si>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</si>
  <si>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</si>
  <si>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</si>
  <si>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</si>
  <si>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</si>
  <si>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</si>
  <si>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</si>
  <si>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</si>
  <si>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</si>
  <si>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</si>
  <si>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</si>
  <si>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</si>
  <si>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</si>
  <si>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</si>
  <si>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</si>
  <si>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</si>
  <si>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</si>
  <si>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</si>
  <si>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</si>
  <si>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</si>
  <si>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</si>
  <si>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</si>
  <si>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</si>
  <si>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</si>
  <si>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</si>
  <si>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</si>
  <si>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</si>
  <si>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</si>
  <si>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</si>
  <si>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</si>
  <si>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</si>
  <si>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</si>
  <si>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</si>
  <si>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</si>
  <si>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</si>
  <si>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</si>
  <si>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</si>
  <si>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</si>
  <si>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</si>
  <si>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</si>
  <si>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</si>
  <si>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</si>
  <si>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</si>
  <si>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</si>
  <si>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</si>
  <si>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</si>
  <si>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</si>
  <si>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</si>
  <si>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</si>
  <si>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</si>
  <si>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</si>
  <si>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</si>
  <si>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</si>
  <si>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</si>
  <si>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</si>
  <si>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</si>
  <si>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</si>
  <si>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</si>
  <si>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</si>
  <si>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</si>
  <si>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</si>
  <si>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</si>
  <si>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</si>
  <si>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</si>
  <si>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</si>
  <si>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</si>
  <si>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</si>
  <si>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</si>
  <si>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</si>
  <si>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</si>
  <si>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</si>
  <si>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</si>
  <si>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</si>
  <si>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</si>
  <si>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</si>
  <si>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</si>
  <si>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</si>
  <si>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</si>
  <si>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</si>
  <si>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</si>
  <si>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</si>
  <si>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</si>
  <si>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</si>
  <si>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</si>
  <si>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</si>
  <si>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</si>
  <si>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</si>
  <si>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</si>
  <si>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</si>
  <si>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</si>
  <si>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</si>
  <si>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</si>
  <si>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</si>
  <si>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</si>
  <si>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</si>
  <si>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</si>
  <si>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</si>
  <si>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</si>
  <si>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</si>
  <si>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</si>
  <si>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</si>
  <si>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</si>
  <si>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</si>
  <si>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</si>
  <si>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</si>
  <si>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</si>
  <si>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</si>
  <si>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</si>
  <si>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</si>
  <si>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</si>
  <si>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</si>
  <si>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</si>
  <si>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</si>
  <si>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</si>
  <si>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</si>
  <si>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</si>
  <si>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</si>
  <si>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</si>
  <si>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</si>
  <si>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</si>
  <si>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</si>
  <si>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</si>
  <si>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</si>
  <si>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</si>
  <si>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</si>
  <si>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</si>
  <si>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</si>
  <si>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</si>
  <si>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</si>
  <si>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</si>
  <si>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</si>
  <si>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</si>
  <si>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</si>
  <si>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</si>
  <si>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</si>
  <si>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</si>
  <si>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</si>
  <si>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</si>
  <si>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</si>
  <si>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</si>
  <si>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</si>
  <si>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</si>
  <si>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</si>
  <si>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</si>
  <si>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</si>
  <si>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</si>
  <si>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</si>
  <si>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</si>
  <si>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</si>
  <si>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</si>
  <si>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</si>
  <si>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</si>
  <si>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</si>
  <si>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</si>
  <si>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</si>
  <si>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</si>
  <si>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</si>
  <si>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</si>
  <si>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</si>
  <si>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</si>
  <si>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</si>
  <si>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</si>
  <si>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</si>
  <si>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</si>
  <si>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</si>
  <si>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</si>
  <si>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</si>
  <si>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</si>
  <si>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</si>
  <si>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</si>
  <si>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</si>
  <si>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</si>
  <si>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</si>
  <si>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</si>
  <si>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</si>
  <si>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</si>
  <si>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</si>
  <si>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</si>
  <si>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</si>
  <si>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</si>
  <si>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</si>
  <si>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</si>
  <si>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</si>
  <si>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</si>
  <si>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</si>
  <si>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</si>
  <si>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</si>
  <si>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</si>
  <si>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</si>
  <si>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</si>
  <si>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</si>
  <si>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</si>
  <si>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</si>
  <si>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</si>
  <si>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</si>
  <si>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</si>
  <si>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</si>
  <si>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</si>
  <si>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</si>
  <si>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</si>
  <si>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</si>
  <si>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</si>
  <si>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</si>
  <si>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</si>
  <si>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</si>
  <si>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</si>
  <si>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</si>
  <si>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</si>
  <si>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</si>
  <si>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</si>
  <si>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</si>
  <si>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</si>
  <si>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</si>
  <si>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</si>
  <si>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</si>
  <si>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</si>
  <si>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</si>
  <si>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</si>
  <si>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</si>
  <si>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</si>
  <si>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</si>
  <si>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</si>
  <si>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</si>
  <si>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</si>
  <si>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</si>
  <si>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</si>
  <si>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</si>
  <si>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</si>
  <si>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</si>
  <si>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</si>
  <si>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</si>
  <si>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</si>
  <si>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</si>
  <si>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</si>
  <si>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</si>
  <si>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</si>
  <si>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</si>
  <si>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</si>
  <si>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</si>
  <si>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</si>
  <si>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</si>
  <si>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</si>
  <si>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</si>
  <si>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</si>
  <si>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</si>
  <si>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</si>
  <si>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</si>
  <si>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</si>
  <si>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</si>
  <si>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</si>
  <si>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</si>
  <si>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</si>
  <si>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</si>
  <si>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</si>
  <si>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</si>
  <si>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</si>
  <si>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</si>
  <si>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</si>
  <si>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</si>
  <si>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</si>
  <si>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</si>
  <si>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</si>
  <si>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</si>
  <si>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</si>
  <si>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</si>
  <si>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</si>
  <si>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</si>
  <si>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</si>
  <si>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</si>
  <si>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</si>
  <si>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</si>
  <si>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</si>
  <si>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</si>
  <si>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</si>
  <si>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</si>
  <si>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</si>
  <si>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</si>
  <si>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</si>
  <si>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</si>
  <si>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</si>
  <si>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</si>
  <si>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</si>
  <si>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</si>
  <si>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</si>
  <si>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</si>
  <si>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</si>
  <si>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</si>
  <si>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</si>
  <si>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</si>
  <si>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</si>
  <si>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</si>
  <si>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</si>
  <si>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</si>
  <si>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</si>
  <si>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</si>
  <si>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</si>
  <si>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</si>
  <si>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</si>
  <si>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</si>
  <si>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</si>
  <si>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</si>
  <si>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</si>
  <si>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</si>
  <si>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</si>
  <si>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</si>
  <si>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</si>
  <si>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</si>
  <si>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</si>
  <si>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</si>
  <si>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</si>
  <si>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</si>
  <si>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</si>
  <si>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</si>
  <si>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</si>
  <si>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</si>
  <si>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</si>
  <si>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</si>
  <si>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</si>
  <si>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</si>
  <si>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</si>
  <si>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</si>
  <si>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</si>
  <si>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</si>
  <si>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</si>
  <si>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</si>
  <si>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</si>
  <si>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</si>
  <si>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</si>
  <si>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</si>
  <si>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</si>
  <si>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</si>
  <si>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</si>
  <si>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</si>
  <si>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</si>
  <si>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</si>
  <si>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</si>
  <si>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</si>
  <si>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</si>
  <si>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</si>
  <si>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</si>
  <si>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</si>
  <si>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</si>
  <si>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</si>
  <si>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</si>
  <si>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</si>
  <si>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</si>
  <si>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</si>
  <si>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</si>
  <si>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</si>
  <si>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</si>
  <si>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</si>
  <si>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</si>
  <si>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</si>
  <si>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</si>
  <si>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</si>
  <si>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</si>
  <si>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</si>
  <si>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</si>
  <si>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</si>
  <si>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</si>
  <si>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</si>
  <si>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</si>
  <si>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</si>
  <si>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</si>
  <si>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</si>
  <si>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</si>
  <si>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</si>
  <si>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</si>
  <si>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</si>
  <si>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</si>
  <si>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</si>
  <si>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</si>
  <si>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</si>
  <si>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</si>
  <si>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</si>
  <si>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</si>
  <si>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</si>
  <si>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</si>
  <si>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</si>
  <si>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</si>
  <si>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</si>
  <si>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</si>
  <si>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</si>
  <si>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</si>
  <si>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</si>
  <si>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</si>
  <si>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</si>
  <si>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</si>
  <si>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</si>
  <si>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</si>
  <si>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</si>
  <si>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</si>
  <si>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</si>
  <si>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</si>
  <si>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</si>
  <si>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</si>
  <si>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</si>
  <si>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</si>
  <si>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</si>
  <si>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</si>
  <si>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</si>
  <si>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</si>
  <si>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</si>
  <si>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</si>
  <si>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</si>
  <si>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</si>
  <si>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</si>
  <si>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</si>
  <si>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</si>
  <si>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</si>
  <si>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</si>
  <si>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</si>
  <si>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</si>
  <si>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</si>
  <si>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</si>
  <si>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</si>
  <si>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</si>
  <si>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</si>
  <si>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</si>
  <si>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</si>
  <si>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</si>
  <si>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</si>
  <si>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</si>
  <si>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</si>
  <si>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</si>
  <si>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</si>
  <si>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</si>
  <si>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</si>
  <si>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</si>
  <si>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</si>
  <si>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</si>
  <si>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</si>
  <si>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</si>
  <si>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</si>
  <si>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</si>
  <si>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</si>
  <si>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</si>
  <si>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</si>
  <si>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</si>
  <si>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</si>
  <si>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</si>
  <si>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</si>
  <si>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</si>
  <si>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</si>
  <si>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</si>
  <si>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</si>
  <si>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</si>
  <si>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</si>
  <si>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</si>
  <si>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</si>
  <si>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</si>
  <si>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</si>
  <si>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</si>
  <si>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</si>
  <si>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</si>
  <si>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</si>
  <si>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</si>
  <si>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</si>
  <si>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</si>
  <si>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</si>
  <si>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</si>
  <si>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</si>
  <si>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</si>
  <si>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</si>
  <si>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</si>
  <si>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</si>
  <si>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</si>
  <si>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</si>
  <si>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</si>
  <si>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</si>
  <si>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</si>
  <si>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</si>
  <si>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</si>
  <si>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</si>
  <si>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</si>
  <si>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</si>
  <si>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</si>
  <si>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</si>
  <si>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</si>
  <si>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</si>
  <si>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</si>
  <si>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</si>
  <si>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</si>
  <si>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</si>
  <si>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</si>
  <si>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</si>
  <si>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</si>
  <si>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</si>
  <si>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</si>
  <si>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</si>
  <si>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</si>
  <si>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</si>
  <si>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</si>
  <si>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</si>
  <si>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</si>
  <si>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</si>
  <si>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</si>
  <si>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</si>
  <si>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</si>
  <si>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</si>
  <si>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</si>
  <si>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</si>
  <si>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</si>
  <si>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</si>
  <si>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</si>
  <si>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</si>
  <si>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</si>
  <si>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</si>
  <si>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</si>
  <si>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</si>
  <si>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</si>
  <si>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</si>
  <si>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</si>
  <si>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</si>
  <si>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</si>
  <si>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</si>
  <si>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</si>
  <si>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</si>
  <si>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</si>
  <si>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</si>
  <si>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</si>
  <si>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</si>
  <si>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</si>
  <si>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</si>
  <si>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</si>
  <si>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</si>
  <si>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</si>
  <si>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</si>
  <si>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</si>
  <si>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</si>
  <si>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</si>
  <si>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</si>
  <si>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</si>
  <si>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</si>
  <si>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</si>
  <si>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</si>
  <si>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</si>
  <si>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</si>
  <si>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</si>
  <si>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</si>
  <si>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</si>
  <si>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</si>
  <si>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</si>
  <si>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</si>
  <si>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</si>
  <si>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</si>
  <si>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</si>
  <si>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</si>
  <si>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</si>
  <si>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</si>
  <si>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</si>
  <si>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</si>
  <si>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</si>
  <si>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</si>
  <si>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</si>
  <si>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</si>
  <si>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</si>
  <si>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</si>
  <si>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</si>
  <si>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</si>
  <si>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</si>
  <si>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</si>
  <si>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</si>
  <si>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</si>
  <si>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</si>
  <si>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</si>
  <si>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</si>
  <si>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</si>
  <si>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</si>
  <si>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</si>
  <si>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</si>
  <si>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</si>
  <si>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</si>
  <si>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</si>
  <si>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</si>
  <si>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</si>
  <si>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</si>
  <si>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</si>
  <si>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</si>
  <si>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</si>
  <si>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</si>
  <si>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</si>
  <si>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</si>
  <si>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</si>
  <si>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</si>
  <si>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</si>
  <si>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</si>
  <si>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</si>
  <si>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</si>
  <si>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</si>
  <si>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</si>
  <si>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</si>
  <si>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</si>
  <si>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</si>
  <si>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</si>
  <si>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</si>
  <si>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</si>
  <si>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</si>
  <si>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</si>
  <si>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</si>
  <si>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</si>
  <si>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</si>
  <si>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</si>
  <si>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</si>
  <si>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</si>
  <si>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</si>
  <si>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</si>
  <si>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</si>
  <si>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</si>
  <si>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</si>
  <si>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</si>
  <si>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</si>
  <si>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</si>
  <si>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</si>
  <si>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</si>
  <si>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</si>
  <si>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</si>
  <si>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</si>
  <si>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</si>
  <si>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</si>
  <si>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</si>
  <si>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</si>
  <si>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</si>
  <si>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</si>
  <si>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</si>
  <si>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</si>
  <si>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</si>
  <si>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</si>
  <si>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</si>
  <si>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</si>
  <si>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</si>
  <si>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</si>
  <si>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</si>
  <si>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</si>
  <si>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</si>
  <si>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</si>
  <si>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</si>
  <si>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</si>
  <si>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</si>
  <si>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</si>
  <si>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</si>
  <si>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</si>
  <si>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</si>
  <si>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</si>
  <si>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</si>
  <si>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</si>
  <si>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</si>
  <si>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</si>
  <si>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</si>
  <si>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</si>
  <si>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</si>
  <si>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</si>
  <si>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</si>
  <si>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</si>
  <si>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</si>
  <si>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</si>
  <si>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</si>
  <si>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</si>
  <si>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</si>
  <si>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</si>
  <si>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</si>
  <si>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</si>
  <si>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</si>
  <si>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</si>
  <si>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</si>
  <si>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</si>
  <si>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</si>
  <si>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</si>
  <si>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</si>
  <si>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</si>
  <si>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</si>
  <si>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</si>
  <si>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</si>
  <si>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</si>
  <si>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</si>
  <si>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</si>
  <si>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</si>
  <si>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</si>
  <si>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</si>
  <si>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</si>
  <si>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</si>
  <si>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</si>
  <si>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</si>
  <si>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</si>
  <si>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</si>
  <si>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</si>
  <si>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</si>
  <si>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</si>
  <si>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</si>
  <si>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</si>
  <si>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</si>
  <si>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</si>
  <si>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</si>
  <si>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</si>
  <si>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</si>
  <si>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</si>
  <si>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</si>
  <si>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</si>
  <si>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</si>
  <si>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</si>
  <si>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</si>
  <si>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</si>
  <si>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</si>
  <si>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</si>
  <si>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</si>
  <si>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</si>
  <si>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</si>
  <si>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</si>
  <si>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</si>
  <si>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</si>
  <si>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</si>
  <si>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</si>
  <si>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</si>
  <si>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</si>
  <si>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</si>
  <si>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</si>
  <si>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</si>
  <si>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</si>
  <si>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</si>
  <si>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</si>
  <si>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</si>
  <si>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</si>
  <si>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</si>
  <si>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</si>
  <si>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</si>
  <si>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</si>
  <si>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</si>
  <si>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</si>
  <si>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</si>
  <si>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</si>
  <si>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</si>
  <si>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</si>
  <si>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</si>
  <si>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</si>
  <si>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</si>
  <si>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</si>
  <si>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</si>
  <si>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</si>
  <si>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</si>
  <si>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</si>
  <si>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</si>
  <si>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</si>
  <si>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</si>
  <si>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</si>
  <si>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</si>
  <si>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</si>
  <si>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</si>
  <si>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</si>
  <si>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</si>
  <si>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</si>
  <si>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</si>
  <si>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</si>
  <si>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</si>
  <si>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</si>
  <si>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</si>
  <si>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</si>
  <si>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</si>
  <si>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</si>
  <si>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</si>
  <si>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</si>
  <si>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</si>
  <si>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</si>
  <si>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</si>
  <si>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</si>
  <si>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</si>
  <si>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</si>
  <si>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</si>
  <si>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</si>
  <si>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</si>
  <si>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</si>
  <si>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</si>
  <si>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</si>
  <si>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</si>
  <si>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</si>
  <si>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</si>
  <si>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</si>
  <si>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</si>
  <si>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</si>
  <si>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</si>
  <si>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</si>
  <si>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</si>
  <si>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</si>
  <si>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</si>
  <si>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</si>
  <si>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</si>
  <si>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</si>
  <si>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</si>
  <si>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</si>
  <si>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</si>
  <si>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</si>
  <si>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</si>
  <si>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</si>
  <si>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</si>
  <si>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</si>
  <si>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</si>
  <si>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</si>
  <si>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</si>
  <si>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</si>
  <si>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</si>
  <si>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</si>
  <si>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</si>
  <si>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</si>
  <si>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</si>
  <si>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</si>
  <si>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</si>
  <si>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</si>
  <si>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</si>
  <si>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</si>
  <si>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</si>
  <si>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</si>
  <si>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</si>
  <si>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</si>
  <si>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</si>
  <si>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</si>
  <si>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</si>
  <si>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</si>
  <si>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</si>
  <si>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</si>
  <si>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</si>
  <si>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</si>
  <si>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</si>
  <si>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</si>
  <si>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</si>
  <si>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</si>
  <si>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</si>
  <si>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</si>
  <si>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</si>
  <si>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</si>
  <si>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</si>
  <si>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</si>
  <si>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</si>
  <si>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</si>
  <si>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</si>
  <si>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</si>
  <si>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</si>
  <si>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</si>
  <si>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</si>
  <si>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</si>
  <si>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</si>
  <si>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</si>
  <si>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</si>
  <si>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</si>
  <si>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</si>
  <si>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</si>
  <si>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</si>
  <si>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</si>
  <si>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</si>
  <si>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</si>
  <si>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</si>
  <si>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</si>
  <si>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</si>
  <si>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</si>
  <si>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</si>
  <si>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</si>
  <si>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</si>
  <si>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</si>
  <si>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</si>
  <si>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</si>
  <si>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</si>
  <si>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</si>
  <si>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</si>
  <si>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</si>
  <si>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</si>
  <si>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</si>
  <si>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</si>
  <si>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</si>
  <si>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</si>
  <si>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</si>
  <si>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</si>
  <si>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</si>
  <si>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</si>
  <si>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</si>
  <si>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</si>
  <si>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</si>
  <si>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</si>
  <si>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</si>
  <si>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</si>
  <si>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</si>
  <si>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</si>
  <si>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</si>
  <si>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</si>
  <si>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</si>
  <si>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</si>
  <si>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</si>
  <si>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</si>
  <si>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</si>
  <si>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</si>
  <si>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</si>
  <si>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</si>
  <si>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</si>
  <si>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</si>
  <si>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</si>
  <si>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</si>
  <si>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</si>
  <si>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</si>
  <si>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</si>
  <si>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</si>
  <si>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</si>
  <si>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</si>
  <si>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</si>
  <si>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</si>
  <si>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</si>
  <si>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</si>
  <si>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</si>
  <si>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</si>
  <si>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</si>
  <si>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</si>
  <si>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</si>
  <si>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</si>
  <si>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</si>
  <si>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</si>
  <si>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</si>
  <si>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</si>
  <si>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</si>
  <si>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</si>
  <si>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</si>
  <si>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</si>
  <si>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</si>
  <si>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</si>
  <si>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</si>
  <si>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</si>
  <si>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</si>
  <si>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</si>
  <si>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</si>
  <si>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</si>
  <si>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</si>
  <si>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</si>
  <si>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</si>
  <si>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</si>
  <si>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</si>
  <si>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</si>
  <si>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</si>
  <si>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</si>
  <si>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</si>
  <si>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</si>
  <si>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</si>
  <si>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</si>
  <si>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</si>
  <si>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</si>
  <si>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</si>
  <si>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</si>
  <si>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</si>
  <si>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</si>
  <si>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</si>
  <si>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</si>
  <si>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</si>
  <si>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</si>
  <si>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</si>
  <si>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</si>
  <si>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</si>
  <si>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</si>
  <si>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</si>
  <si>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</si>
  <si>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</si>
  <si>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</si>
  <si>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</si>
  <si>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</si>
  <si>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</si>
  <si>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</si>
  <si>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</si>
  <si>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</si>
  <si>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</si>
  <si>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</si>
  <si>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</si>
  <si>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</si>
  <si>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</si>
  <si>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</si>
  <si>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</si>
  <si>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</si>
  <si>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</si>
  <si>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</si>
  <si>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</si>
  <si>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</si>
  <si>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</si>
  <si>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</si>
  <si>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</si>
  <si>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</si>
  <si>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</si>
  <si>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</si>
  <si>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</si>
  <si>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</si>
  <si>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</si>
  <si>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</si>
  <si>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</si>
  <si>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</si>
  <si>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</si>
  <si>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</si>
  <si>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</si>
  <si>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</si>
  <si>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</si>
  <si>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</si>
  <si>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</si>
  <si>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</si>
  <si>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</si>
  <si>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</si>
  <si>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</si>
  <si>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</si>
  <si>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</si>
  <si>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</si>
  <si>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</si>
  <si>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</si>
  <si>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</si>
  <si>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</si>
  <si>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</si>
  <si>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</si>
  <si>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</si>
  <si>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</si>
  <si>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</si>
  <si>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</si>
  <si>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</si>
  <si>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</si>
  <si>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</si>
  <si>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</si>
  <si>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</si>
  <si>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</si>
  <si>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</si>
  <si>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</si>
  <si>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</si>
  <si>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</si>
  <si>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</si>
  <si>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</si>
  <si>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</si>
  <si>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</si>
  <si>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</si>
  <si>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</si>
  <si>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</si>
  <si>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</si>
  <si>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</si>
  <si>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</si>
  <si>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</si>
  <si>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</si>
  <si>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</si>
  <si>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</si>
  <si>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</si>
  <si>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</si>
  <si>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</si>
  <si>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</si>
  <si>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</si>
  <si>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</si>
  <si>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</si>
  <si>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</si>
  <si>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</si>
  <si>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</si>
  <si>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</si>
  <si>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</si>
  <si>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</si>
  <si>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</si>
  <si>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</si>
  <si>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</si>
  <si>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</si>
  <si>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</si>
  <si>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</si>
  <si>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</si>
  <si>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</si>
  <si>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</si>
  <si>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</si>
  <si>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</si>
  <si>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</si>
  <si>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</si>
  <si>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</si>
  <si>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</si>
  <si>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</si>
  <si>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</si>
  <si>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</si>
  <si>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</si>
  <si>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</si>
  <si>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</si>
  <si>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</si>
  <si>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</si>
  <si>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</si>
  <si>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</si>
  <si>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</si>
  <si>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</si>
  <si>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</si>
  <si>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</si>
  <si>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</si>
  <si>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</si>
  <si>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</si>
  <si>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</si>
  <si>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</si>
  <si>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</si>
  <si>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</si>
  <si>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</si>
  <si>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</si>
  <si>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</si>
  <si>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</si>
  <si>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</si>
  <si>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</si>
  <si>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</si>
  <si>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</si>
  <si>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</si>
  <si>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</si>
  <si>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</si>
  <si>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</si>
  <si>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</si>
  <si>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</si>
  <si>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</si>
  <si>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</si>
  <si>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</si>
  <si>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</si>
  <si>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</si>
  <si>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</si>
  <si>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</si>
  <si>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</si>
  <si>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</si>
  <si>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</si>
  <si>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</si>
  <si>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</si>
  <si>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</si>
  <si>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</si>
  <si>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</si>
  <si>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</si>
  <si>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</si>
  <si>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</si>
  <si>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</si>
  <si>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</si>
  <si>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</si>
  <si>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</si>
  <si>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</si>
  <si>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</si>
  <si>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</si>
  <si>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</si>
  <si>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</si>
  <si>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</si>
  <si>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</si>
  <si>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</si>
  <si>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</si>
  <si>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</si>
  <si>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</si>
  <si>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</si>
  <si>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</si>
  <si>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</si>
  <si>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</si>
  <si>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</si>
  <si>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</si>
  <si>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</si>
  <si>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</si>
  <si>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</si>
  <si>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</si>
  <si>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</si>
  <si>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</si>
  <si>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</si>
  <si>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</si>
  <si>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</si>
  <si>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</si>
  <si>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</si>
  <si>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</si>
  <si>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</si>
  <si>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</si>
  <si>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</si>
  <si>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</si>
  <si>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</si>
  <si>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</si>
  <si>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</si>
  <si>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</si>
  <si>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</si>
  <si>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</si>
  <si>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</si>
  <si>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</si>
  <si>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</si>
  <si>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</si>
  <si>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</si>
  <si>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</si>
  <si>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</si>
  <si>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</si>
  <si>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</si>
  <si>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</si>
  <si>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</si>
  <si>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</si>
  <si>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</si>
  <si>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</si>
  <si>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</si>
  <si>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</si>
  <si>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</si>
  <si>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</si>
  <si>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</si>
  <si>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</si>
  <si>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</si>
  <si>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</si>
  <si>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</si>
  <si>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</si>
  <si>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</si>
  <si>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</si>
  <si>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</si>
  <si>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</si>
  <si>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</si>
  <si>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</si>
  <si>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</si>
  <si>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</si>
  <si>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</si>
  <si>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</si>
  <si>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</si>
  <si>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</si>
  <si>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</si>
  <si>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</si>
  <si>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</si>
  <si>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</si>
  <si>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</si>
  <si>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</si>
  <si>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</si>
  <si>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</si>
  <si>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</si>
  <si>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</si>
  <si>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</si>
  <si>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</si>
  <si>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</si>
  <si>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</si>
  <si>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</si>
  <si>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</si>
  <si>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</si>
  <si>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</si>
  <si>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</si>
  <si>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</si>
  <si>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</si>
  <si>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</si>
  <si>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</si>
  <si>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</si>
  <si>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</si>
  <si>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</si>
  <si>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</si>
  <si>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</si>
  <si>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</si>
  <si>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</si>
  <si>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</si>
  <si>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</si>
  <si>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</si>
  <si>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</si>
  <si>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</si>
  <si>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</si>
  <si>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</si>
  <si>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</si>
  <si>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</si>
  <si>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</si>
  <si>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</si>
  <si>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</si>
  <si>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</si>
  <si>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</si>
  <si>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</si>
  <si>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</si>
  <si>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</si>
  <si>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</si>
  <si>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</si>
  <si>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</si>
  <si>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</si>
  <si>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</si>
  <si>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</si>
  <si>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</si>
  <si>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</si>
  <si>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</si>
  <si>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</si>
  <si>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</si>
  <si>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</si>
  <si>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</si>
  <si>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</si>
  <si>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</si>
  <si>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</si>
  <si>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</si>
  <si>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</si>
  <si>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</si>
  <si>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</si>
  <si>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</si>
  <si>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</si>
  <si>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</si>
  <si>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</si>
  <si>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</si>
  <si>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</si>
  <si>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</si>
  <si>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</si>
  <si>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</si>
  <si>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</si>
  <si>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</si>
  <si>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</si>
  <si>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</si>
  <si>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</si>
  <si>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</si>
  <si>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</si>
  <si>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</si>
  <si>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</si>
  <si>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</si>
  <si>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</si>
  <si>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</si>
  <si>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</si>
  <si>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</si>
  <si>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</si>
  <si>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</si>
  <si>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</si>
  <si>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</si>
  <si>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</si>
  <si>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</si>
  <si>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</si>
  <si>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</si>
  <si>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</si>
  <si>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</si>
  <si>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</si>
  <si>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</si>
  <si>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</si>
  <si>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</si>
  <si>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</si>
  <si>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</si>
  <si>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</si>
  <si>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</si>
  <si>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</si>
  <si>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</si>
  <si>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</si>
  <si>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</si>
  <si>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</si>
  <si>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</si>
  <si>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</si>
  <si>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</si>
  <si>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</si>
  <si>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</si>
  <si>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</si>
  <si>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</si>
  <si>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</si>
  <si>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</si>
  <si>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</si>
  <si>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</si>
  <si>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</si>
  <si>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</si>
  <si>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</si>
  <si>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</si>
  <si>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</si>
  <si>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</si>
  <si>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</si>
  <si>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</si>
  <si>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</si>
  <si>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</si>
  <si>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</si>
  <si>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</si>
  <si>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</si>
  <si>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</si>
  <si>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</si>
  <si>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</si>
  <si>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</si>
  <si>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</si>
  <si>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</si>
  <si>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</si>
  <si>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</si>
  <si>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</si>
  <si>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</si>
  <si>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</si>
  <si>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</si>
  <si>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</si>
  <si>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</si>
  <si>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</si>
  <si>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</si>
  <si>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</si>
  <si>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</si>
  <si>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</si>
  <si>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</si>
  <si>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</si>
  <si>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</si>
  <si>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</si>
  <si>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</si>
  <si>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</si>
  <si>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</si>
  <si>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</si>
  <si>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</si>
  <si>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</si>
  <si>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</si>
  <si>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</si>
  <si>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</si>
  <si>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</si>
  <si>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</si>
  <si>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</si>
  <si>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</si>
  <si>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</si>
  <si>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</si>
  <si>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</si>
  <si>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</si>
  <si>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</si>
  <si>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</si>
  <si>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</si>
  <si>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</si>
  <si>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</si>
  <si>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</si>
  <si>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</si>
  <si>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</si>
  <si>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</si>
  <si>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</si>
  <si>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</si>
  <si>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</si>
  <si>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</si>
  <si>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</si>
  <si>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</si>
  <si>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</si>
  <si>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</si>
  <si>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</si>
  <si>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</si>
  <si>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</si>
  <si>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</si>
  <si>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</si>
  <si>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</si>
  <si>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</si>
  <si>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</si>
  <si>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</si>
  <si>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</si>
  <si>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</si>
  <si>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</si>
  <si>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DUBROVAČKI MUZEJI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</si>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</sst>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2753243.21</v>
      </c>
      <c r="D2" s="7">
        <f>'PR-RAS'!E6</f>
        <v>2926256.96</v>
      </c>
      <c r="E2" s="7">
        <v>0</v>
      </c>
      <c r="F2" s="7">
        <v>0</v>
      </c>
      <c r="G2" s="8">
        <f t="shared" ref="G2:G274" si="0">(B2/1000)*(C2*1+D2*2)</f>
        <v>8605.75713</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17000</v>
      </c>
      <c r="D45" s="2">
        <f>'PR-RAS'!E49</f>
        <v>21500</v>
      </c>
      <c r="E45" s="2">
        <v>0</v>
      </c>
      <c r="F45" s="2">
        <v>0</v>
      </c>
      <c r="G45" s="3">
        <f t="shared" si="0"/>
        <v>2640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17000</v>
      </c>
      <c r="D64" s="2">
        <f>'PR-RAS'!E68</f>
        <v>21500</v>
      </c>
      <c r="E64" s="2">
        <v>0</v>
      </c>
      <c r="F64" s="2">
        <v>0</v>
      </c>
      <c r="G64" s="3">
        <f t="shared" si="0"/>
        <v>3780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17000</v>
      </c>
      <c r="D65" s="2">
        <f>'PR-RAS'!E69</f>
        <v>21500</v>
      </c>
      <c r="E65" s="2">
        <v>0</v>
      </c>
      <c r="F65" s="2">
        <v>0</v>
      </c>
      <c r="G65" s="3">
        <f t="shared" si="0"/>
        <v>3840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1.78</v>
      </c>
      <c r="D78" s="2">
        <f>'PR-RAS'!E82</f>
        <v>1.73</v>
      </c>
      <c r="E78" s="2">
        <v>0</v>
      </c>
      <c r="F78" s="2">
        <v>0</v>
      </c>
      <c r="G78" s="3">
        <f t="shared" si="0"/>
        <v>0.40348000000000001</v>
      </c>
      <c r="H78" s="3">
        <f t="shared" si="1"/>
        <v>0.49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1.78</v>
      </c>
      <c r="D79" s="2">
        <f>'PR-RAS'!E83</f>
        <v>1.73</v>
      </c>
      <c r="E79" s="2">
        <v>0</v>
      </c>
      <c r="F79" s="2">
        <v>0</v>
      </c>
      <c r="G79" s="3">
        <f t="shared" si="0"/>
        <v>0.40872000000000003</v>
      </c>
      <c r="H79" s="3">
        <f t="shared" si="1"/>
        <v>0.49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1.78</v>
      </c>
      <c r="D81" s="2">
        <f>'PR-RAS'!E85</f>
        <v>1.73</v>
      </c>
      <c r="E81" s="2">
        <v>0</v>
      </c>
      <c r="F81" s="2">
        <v>0</v>
      </c>
      <c r="G81" s="3">
        <f t="shared" si="0"/>
        <v>0.41920000000000002</v>
      </c>
      <c r="H81" s="3">
        <f t="shared" si="1"/>
        <v>0.49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570</v>
      </c>
      <c r="E102" s="2">
        <v>0</v>
      </c>
      <c r="F102" s="2">
        <v>0</v>
      </c>
      <c r="G102" s="3">
        <f t="shared" si="0"/>
        <v>115.14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570</v>
      </c>
      <c r="E108" s="2">
        <v>0</v>
      </c>
      <c r="F108" s="2">
        <v>0</v>
      </c>
      <c r="G108" s="3">
        <f t="shared" si="0"/>
        <v>121.98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570</v>
      </c>
      <c r="E113" s="2">
        <v>0</v>
      </c>
      <c r="F113" s="2">
        <v>0</v>
      </c>
      <c r="G113" s="3">
        <f t="shared" si="0"/>
        <v>127.68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200306.33000000002</v>
      </c>
      <c r="D121" s="2">
        <f>'PR-RAS'!E125</f>
        <v>145148.03</v>
      </c>
      <c r="E121" s="2">
        <v>0</v>
      </c>
      <c r="F121" s="2">
        <v>0</v>
      </c>
      <c r="G121" s="3">
        <f t="shared" si="0"/>
        <v>58872.286800000002</v>
      </c>
      <c r="H121" s="3">
        <f t="shared" si="1"/>
        <v>0.36000000001513399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117604.33</v>
      </c>
      <c r="D122" s="2">
        <f>'PR-RAS'!E126</f>
        <v>142493.03</v>
      </c>
      <c r="E122" s="2">
        <v>0</v>
      </c>
      <c r="F122" s="2">
        <v>0</v>
      </c>
      <c r="G122" s="3">
        <f t="shared" si="0"/>
        <v>48713.437189999997</v>
      </c>
      <c r="H122" s="3">
        <f t="shared" si="1"/>
        <v>0.36000000000058208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90767.96</v>
      </c>
      <c r="D123" s="2">
        <f>'PR-RAS'!E127</f>
        <v>100277.35</v>
      </c>
      <c r="E123" s="2">
        <v>0</v>
      </c>
      <c r="F123" s="2">
        <v>0</v>
      </c>
      <c r="G123" s="3">
        <f t="shared" si="0"/>
        <v>35541.364520000003</v>
      </c>
      <c r="H123" s="3">
        <f t="shared" si="1"/>
        <v>0.38999999999941792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26836.37</v>
      </c>
      <c r="D124" s="2">
        <f>'PR-RAS'!E128</f>
        <v>42215.68</v>
      </c>
      <c r="E124" s="2">
        <v>0</v>
      </c>
      <c r="F124" s="2">
        <v>0</v>
      </c>
      <c r="G124" s="3">
        <f t="shared" si="0"/>
        <v>13685.930789999999</v>
      </c>
      <c r="H124" s="3">
        <f t="shared" si="1"/>
        <v>0.68999999999869033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82702</v>
      </c>
      <c r="D125" s="2">
        <f>'PR-RAS'!E129</f>
        <v>2655</v>
      </c>
      <c r="E125" s="2">
        <v>0</v>
      </c>
      <c r="F125" s="2">
        <v>0</v>
      </c>
      <c r="G125" s="3">
        <f t="shared" si="0"/>
        <v>10913.487999999999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v>
      </c>
      <c r="D126" s="2">
        <f>'PR-RAS'!E130</f>
        <v>2655</v>
      </c>
      <c r="E126" s="2">
        <v>0</v>
      </c>
      <c r="F126" s="2">
        <v>0</v>
      </c>
      <c r="G126" s="3">
        <f t="shared" si="0"/>
        <v>668.75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82662</v>
      </c>
      <c r="D127" s="2">
        <f>'PR-RAS'!E131</f>
        <v>0</v>
      </c>
      <c r="E127" s="2">
        <v>0</v>
      </c>
      <c r="F127" s="2">
        <v>0</v>
      </c>
      <c r="G127" s="3">
        <f t="shared" si="0"/>
        <v>10415.412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2534442.0300000003</v>
      </c>
      <c r="D130" s="2">
        <f>'PR-RAS'!E134</f>
        <v>2758477.2</v>
      </c>
      <c r="E130" s="2">
        <v>0</v>
      </c>
      <c r="F130" s="2">
        <v>0</v>
      </c>
      <c r="G130" s="3">
        <f t="shared" si="0"/>
        <v>1038630.1394700001</v>
      </c>
      <c r="H130" s="3">
        <f t="shared" si="1"/>
        <v>0.23000000044703484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2534442.0300000003</v>
      </c>
      <c r="D131" s="2">
        <f>'PR-RAS'!E135</f>
        <v>2758477.2</v>
      </c>
      <c r="E131" s="2">
        <v>0</v>
      </c>
      <c r="F131" s="2">
        <v>0</v>
      </c>
      <c r="G131" s="3">
        <f t="shared" si="0"/>
        <v>1046681.5359000001</v>
      </c>
      <c r="H131" s="3">
        <f t="shared" si="1"/>
        <v>0.23000000044703484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2325377.9500000002</v>
      </c>
      <c r="D132" s="2">
        <f>'PR-RAS'!E136</f>
        <v>2684745.66</v>
      </c>
      <c r="E132" s="2">
        <v>0</v>
      </c>
      <c r="F132" s="2">
        <v>0</v>
      </c>
      <c r="G132" s="3">
        <f t="shared" si="0"/>
        <v>1008027.8743700001</v>
      </c>
      <c r="H132" s="3">
        <f t="shared" si="1"/>
        <v>0.38999999966472387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209064.08</v>
      </c>
      <c r="D133" s="2">
        <f>'PR-RAS'!E137</f>
        <v>73731.539999999994</v>
      </c>
      <c r="E133" s="2">
        <v>0</v>
      </c>
      <c r="F133" s="2">
        <v>0</v>
      </c>
      <c r="G133" s="3">
        <f t="shared" si="0"/>
        <v>47061.585119999996</v>
      </c>
      <c r="H133" s="3">
        <f t="shared" si="1"/>
        <v>0.53999999999359716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1493.07</v>
      </c>
      <c r="D136" s="2">
        <f>'PR-RAS'!E140</f>
        <v>560</v>
      </c>
      <c r="E136" s="2">
        <v>0</v>
      </c>
      <c r="F136" s="2">
        <v>0</v>
      </c>
      <c r="G136" s="3">
        <f t="shared" si="0"/>
        <v>352.76445000000001</v>
      </c>
      <c r="H136" s="3">
        <f t="shared" si="1"/>
        <v>6.9999999999936335E-2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1493.07</v>
      </c>
      <c r="D147" s="2">
        <f>'PR-RAS'!E151</f>
        <v>560</v>
      </c>
      <c r="E147" s="2">
        <v>0</v>
      </c>
      <c r="F147" s="2">
        <v>0</v>
      </c>
      <c r="G147" s="3">
        <f t="shared" si="0"/>
        <v>381.50821999999994</v>
      </c>
      <c r="H147" s="3">
        <f t="shared" si="1"/>
        <v>6.9999999999936335E-2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2450659.5700000003</v>
      </c>
      <c r="D148" s="2">
        <f>'PR-RAS'!E152</f>
        <v>3004260.85</v>
      </c>
      <c r="E148" s="2">
        <v>0</v>
      </c>
      <c r="F148" s="2">
        <v>0</v>
      </c>
      <c r="G148" s="3">
        <f t="shared" si="0"/>
        <v>1243499.6466899998</v>
      </c>
      <c r="H148" s="3">
        <f t="shared" si="1"/>
        <v>0.57999999960884452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1772162.9200000002</v>
      </c>
      <c r="D149" s="2">
        <f>'PR-RAS'!E153</f>
        <v>2217921.96</v>
      </c>
      <c r="E149" s="2">
        <v>0</v>
      </c>
      <c r="F149" s="2">
        <v>0</v>
      </c>
      <c r="G149" s="3">
        <f t="shared" si="0"/>
        <v>918785.01231999998</v>
      </c>
      <c r="H149" s="3">
        <f t="shared" si="1"/>
        <v>0.11999999987892807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1312237.3500000001</v>
      </c>
      <c r="D150" s="2">
        <f>'PR-RAS'!E154</f>
        <v>1683695.05</v>
      </c>
      <c r="E150" s="2">
        <v>0</v>
      </c>
      <c r="F150" s="2">
        <v>0</v>
      </c>
      <c r="G150" s="3">
        <f t="shared" si="0"/>
        <v>697264.49005000002</v>
      </c>
      <c r="H150" s="3">
        <f t="shared" si="1"/>
        <v>0.40000000013969839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1312237.3500000001</v>
      </c>
      <c r="D151" s="2">
        <f>'PR-RAS'!E155</f>
        <v>1683695.05</v>
      </c>
      <c r="E151" s="2">
        <v>0</v>
      </c>
      <c r="F151" s="2">
        <v>0</v>
      </c>
      <c r="G151" s="3">
        <f t="shared" si="0"/>
        <v>701944.11750000005</v>
      </c>
      <c r="H151" s="3">
        <f t="shared" si="1"/>
        <v>0.40000000013969839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243406.47</v>
      </c>
      <c r="D155" s="2">
        <f>'PR-RAS'!E159</f>
        <v>247943.67</v>
      </c>
      <c r="E155" s="2">
        <v>0</v>
      </c>
      <c r="F155" s="2">
        <v>0</v>
      </c>
      <c r="G155" s="3">
        <f t="shared" si="0"/>
        <v>113851.24674</v>
      </c>
      <c r="H155" s="3">
        <f t="shared" si="1"/>
        <v>0.79999999998835847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216519.1</v>
      </c>
      <c r="D156" s="2">
        <f>'PR-RAS'!E160</f>
        <v>286283.24</v>
      </c>
      <c r="E156" s="2">
        <v>0</v>
      </c>
      <c r="F156" s="2">
        <v>0</v>
      </c>
      <c r="G156" s="3">
        <f t="shared" si="0"/>
        <v>122308.26489999999</v>
      </c>
      <c r="H156" s="3">
        <f t="shared" si="1"/>
        <v>0.33999999999650754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216519.1</v>
      </c>
      <c r="D158" s="2">
        <f>'PR-RAS'!E162</f>
        <v>286283.24</v>
      </c>
      <c r="E158" s="2">
        <v>0</v>
      </c>
      <c r="F158" s="2">
        <v>0</v>
      </c>
      <c r="G158" s="3">
        <f t="shared" si="0"/>
        <v>123886.43605999999</v>
      </c>
      <c r="H158" s="3">
        <f t="shared" si="1"/>
        <v>0.33999999999650754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674304.77</v>
      </c>
      <c r="D160" s="2">
        <f>'PR-RAS'!E164</f>
        <v>774700.73</v>
      </c>
      <c r="E160" s="2">
        <v>0</v>
      </c>
      <c r="F160" s="2">
        <v>0</v>
      </c>
      <c r="G160" s="3">
        <f t="shared" si="0"/>
        <v>353569.29057000001</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61068.09</v>
      </c>
      <c r="D161" s="2">
        <f>'PR-RAS'!E165</f>
        <v>67538.670000000013</v>
      </c>
      <c r="E161" s="2">
        <v>0</v>
      </c>
      <c r="F161" s="2">
        <v>0</v>
      </c>
      <c r="G161" s="3">
        <f t="shared" si="0"/>
        <v>31383.268800000005</v>
      </c>
      <c r="H161" s="3">
        <f t="shared" si="1"/>
        <v>0.41999999998370185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10900.89</v>
      </c>
      <c r="D162" s="2">
        <f>'PR-RAS'!E166</f>
        <v>14764.44</v>
      </c>
      <c r="E162" s="2">
        <v>0</v>
      </c>
      <c r="F162" s="2">
        <v>0</v>
      </c>
      <c r="G162" s="3">
        <f t="shared" si="0"/>
        <v>6509.192970000001</v>
      </c>
      <c r="H162" s="3">
        <f t="shared" si="1"/>
        <v>0.55000000000109139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47916.88</v>
      </c>
      <c r="D163" s="2">
        <f>'PR-RAS'!E167</f>
        <v>46450.47</v>
      </c>
      <c r="E163" s="2">
        <v>0</v>
      </c>
      <c r="F163" s="2">
        <v>0</v>
      </c>
      <c r="G163" s="3">
        <f t="shared" si="0"/>
        <v>22812.486840000001</v>
      </c>
      <c r="H163" s="3">
        <f t="shared" si="1"/>
        <v>0.5900000000037835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1770.32</v>
      </c>
      <c r="D164" s="2">
        <f>'PR-RAS'!E168</f>
        <v>4067.76</v>
      </c>
      <c r="E164" s="2">
        <v>0</v>
      </c>
      <c r="F164" s="2">
        <v>0</v>
      </c>
      <c r="G164" s="3">
        <f t="shared" si="0"/>
        <v>1614.65192</v>
      </c>
      <c r="H164" s="3">
        <f t="shared" si="1"/>
        <v>0.55999999999971806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480</v>
      </c>
      <c r="D165" s="2">
        <f>'PR-RAS'!E169</f>
        <v>2256</v>
      </c>
      <c r="E165" s="2">
        <v>0</v>
      </c>
      <c r="F165" s="2">
        <v>0</v>
      </c>
      <c r="G165" s="3">
        <f t="shared" si="0"/>
        <v>818.68799999999999</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172633.11</v>
      </c>
      <c r="D166" s="2">
        <f>'PR-RAS'!E170</f>
        <v>196605.06999999995</v>
      </c>
      <c r="E166" s="2">
        <v>0</v>
      </c>
      <c r="F166" s="2">
        <v>0</v>
      </c>
      <c r="G166" s="3">
        <f t="shared" si="0"/>
        <v>93364.136249999981</v>
      </c>
      <c r="H166" s="3">
        <f t="shared" si="1"/>
        <v>0.17999999993480742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57248.89</v>
      </c>
      <c r="D167" s="2">
        <f>'PR-RAS'!E171</f>
        <v>70041.31</v>
      </c>
      <c r="E167" s="2">
        <v>0</v>
      </c>
      <c r="F167" s="2">
        <v>0</v>
      </c>
      <c r="G167" s="3">
        <f t="shared" si="0"/>
        <v>32757.030660000004</v>
      </c>
      <c r="H167" s="3">
        <f t="shared" si="1"/>
        <v>0.41999999999825377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62255.76</v>
      </c>
      <c r="D168" s="2">
        <f>'PR-RAS'!E172</f>
        <v>56893.86</v>
      </c>
      <c r="E168" s="2">
        <v>0</v>
      </c>
      <c r="F168" s="2">
        <v>0</v>
      </c>
      <c r="G168" s="3">
        <f t="shared" si="0"/>
        <v>29399.261160000002</v>
      </c>
      <c r="H168" s="3">
        <f t="shared" si="1"/>
        <v>0.37999999999738066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31045.62</v>
      </c>
      <c r="D169" s="2">
        <f>'PR-RAS'!E173</f>
        <v>33926.879999999997</v>
      </c>
      <c r="E169" s="2">
        <v>0</v>
      </c>
      <c r="F169" s="2">
        <v>0</v>
      </c>
      <c r="G169" s="3">
        <f t="shared" si="0"/>
        <v>16615.095839999998</v>
      </c>
      <c r="H169" s="3">
        <f t="shared" si="1"/>
        <v>0.50000000000363798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9369.2800000000007</v>
      </c>
      <c r="D170" s="2">
        <f>'PR-RAS'!E174</f>
        <v>22378.67</v>
      </c>
      <c r="E170" s="2">
        <v>0</v>
      </c>
      <c r="F170" s="2">
        <v>0</v>
      </c>
      <c r="G170" s="3">
        <f t="shared" si="0"/>
        <v>9147.3987799999995</v>
      </c>
      <c r="H170" s="3">
        <f t="shared" si="1"/>
        <v>0.61000000000240107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5618.45</v>
      </c>
      <c r="D171" s="2">
        <f>'PR-RAS'!E175</f>
        <v>5862.61</v>
      </c>
      <c r="E171" s="2">
        <v>0</v>
      </c>
      <c r="F171" s="2">
        <v>0</v>
      </c>
      <c r="G171" s="3">
        <f t="shared" si="0"/>
        <v>2948.4238999999998</v>
      </c>
      <c r="H171" s="3">
        <f t="shared" si="1"/>
        <v>0.84000000000014552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7095.11</v>
      </c>
      <c r="D173" s="2">
        <f>'PR-RAS'!E177</f>
        <v>7501.74</v>
      </c>
      <c r="E173" s="2">
        <v>0</v>
      </c>
      <c r="F173" s="2">
        <v>0</v>
      </c>
      <c r="G173" s="3">
        <f t="shared" si="0"/>
        <v>3800.9574799999996</v>
      </c>
      <c r="H173" s="3">
        <f t="shared" si="1"/>
        <v>0.36999999999989086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402935.44</v>
      </c>
      <c r="D174" s="2">
        <f>'PR-RAS'!E178</f>
        <v>467710.55</v>
      </c>
      <c r="E174" s="2">
        <v>0</v>
      </c>
      <c r="F174" s="2">
        <v>0</v>
      </c>
      <c r="G174" s="3">
        <f t="shared" si="0"/>
        <v>231535.68141999998</v>
      </c>
      <c r="H174" s="3">
        <f t="shared" si="1"/>
        <v>0.89000000001396984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36458.120000000003</v>
      </c>
      <c r="D175" s="2">
        <f>'PR-RAS'!E179</f>
        <v>21164.54</v>
      </c>
      <c r="E175" s="2">
        <v>0</v>
      </c>
      <c r="F175" s="2">
        <v>0</v>
      </c>
      <c r="G175" s="3">
        <f t="shared" si="0"/>
        <v>13708.972800000001</v>
      </c>
      <c r="H175" s="3">
        <f t="shared" si="1"/>
        <v>0.58000000000174623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68761.25</v>
      </c>
      <c r="D176" s="2">
        <f>'PR-RAS'!E180</f>
        <v>94881.23</v>
      </c>
      <c r="E176" s="2">
        <v>0</v>
      </c>
      <c r="F176" s="2">
        <v>0</v>
      </c>
      <c r="G176" s="3">
        <f t="shared" si="0"/>
        <v>45241.649249999995</v>
      </c>
      <c r="H176" s="3">
        <f t="shared" si="1"/>
        <v>0.47999999999592546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14085.5</v>
      </c>
      <c r="D177" s="2">
        <f>'PR-RAS'!E181</f>
        <v>17686.7</v>
      </c>
      <c r="E177" s="2">
        <v>0</v>
      </c>
      <c r="F177" s="2">
        <v>0</v>
      </c>
      <c r="G177" s="3">
        <f t="shared" si="0"/>
        <v>8704.7664000000004</v>
      </c>
      <c r="H177" s="3">
        <f t="shared" si="1"/>
        <v>0.7999999999992724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32569.43</v>
      </c>
      <c r="D178" s="2">
        <f>'PR-RAS'!E182</f>
        <v>21224.22</v>
      </c>
      <c r="E178" s="2">
        <v>0</v>
      </c>
      <c r="F178" s="2">
        <v>0</v>
      </c>
      <c r="G178" s="3">
        <f t="shared" si="0"/>
        <v>13278.162989999999</v>
      </c>
      <c r="H178" s="3">
        <f t="shared" si="1"/>
        <v>0.65000000000145519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110691.9</v>
      </c>
      <c r="D179" s="2">
        <f>'PR-RAS'!E183</f>
        <v>84252.74</v>
      </c>
      <c r="E179" s="2">
        <v>0</v>
      </c>
      <c r="F179" s="2">
        <v>0</v>
      </c>
      <c r="G179" s="3">
        <f t="shared" si="0"/>
        <v>49697.13364</v>
      </c>
      <c r="H179" s="3">
        <f t="shared" si="1"/>
        <v>0.36000000000058208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4065</v>
      </c>
      <c r="D180" s="2">
        <f>'PR-RAS'!E184</f>
        <v>14700.81</v>
      </c>
      <c r="E180" s="2">
        <v>0</v>
      </c>
      <c r="F180" s="2">
        <v>0</v>
      </c>
      <c r="G180" s="3">
        <f t="shared" si="0"/>
        <v>5990.5249799999992</v>
      </c>
      <c r="H180" s="3">
        <f t="shared" si="1"/>
        <v>0.19000000000050932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110275.33</v>
      </c>
      <c r="D181" s="2">
        <f>'PR-RAS'!E185</f>
        <v>160554.43</v>
      </c>
      <c r="E181" s="2">
        <v>0</v>
      </c>
      <c r="F181" s="2">
        <v>0</v>
      </c>
      <c r="G181" s="3">
        <f t="shared" si="0"/>
        <v>77649.154200000004</v>
      </c>
      <c r="H181" s="3">
        <f t="shared" si="1"/>
        <v>0.75999999999476131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14487.58</v>
      </c>
      <c r="D182" s="2">
        <f>'PR-RAS'!E186</f>
        <v>35648.67</v>
      </c>
      <c r="E182" s="2">
        <v>0</v>
      </c>
      <c r="F182" s="2">
        <v>0</v>
      </c>
      <c r="G182" s="3">
        <f t="shared" si="0"/>
        <v>15527.070519999999</v>
      </c>
      <c r="H182" s="3">
        <f t="shared" si="1"/>
        <v>0.75000000000181899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11541.33</v>
      </c>
      <c r="D183" s="2">
        <f>'PR-RAS'!E187</f>
        <v>17597.21</v>
      </c>
      <c r="E183" s="2">
        <v>0</v>
      </c>
      <c r="F183" s="2">
        <v>0</v>
      </c>
      <c r="G183" s="3">
        <f t="shared" si="0"/>
        <v>8505.9064999999991</v>
      </c>
      <c r="H183" s="3">
        <f t="shared" si="1"/>
        <v>0.53999999999905413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2624.3</v>
      </c>
      <c r="D184" s="2">
        <f>'PR-RAS'!E188</f>
        <v>3123.98</v>
      </c>
      <c r="E184" s="2">
        <v>0</v>
      </c>
      <c r="F184" s="2">
        <v>0</v>
      </c>
      <c r="G184" s="3">
        <f t="shared" si="0"/>
        <v>1623.6235799999999</v>
      </c>
      <c r="H184" s="3">
        <f t="shared" si="1"/>
        <v>0.32000000000016371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35043.83</v>
      </c>
      <c r="D190" s="2">
        <f>'PR-RAS'!E194</f>
        <v>39722.460000000006</v>
      </c>
      <c r="E190" s="2">
        <v>0</v>
      </c>
      <c r="F190" s="2">
        <v>0</v>
      </c>
      <c r="G190" s="3">
        <f t="shared" si="0"/>
        <v>21638.373750000002</v>
      </c>
      <c r="H190" s="3">
        <f t="shared" si="1"/>
        <v>0.63000000000465661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11700.9</v>
      </c>
      <c r="D191" s="2">
        <f>'PR-RAS'!E195</f>
        <v>11914.2</v>
      </c>
      <c r="E191" s="2">
        <v>0</v>
      </c>
      <c r="F191" s="2">
        <v>0</v>
      </c>
      <c r="G191" s="3">
        <f t="shared" si="0"/>
        <v>6750.5670000000009</v>
      </c>
      <c r="H191" s="3">
        <f t="shared" si="1"/>
        <v>0.30000000000109139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14078.54</v>
      </c>
      <c r="D192" s="2">
        <f>'PR-RAS'!E196</f>
        <v>14911.54</v>
      </c>
      <c r="E192" s="2">
        <v>0</v>
      </c>
      <c r="F192" s="2">
        <v>0</v>
      </c>
      <c r="G192" s="3">
        <f t="shared" si="0"/>
        <v>8385.209420000001</v>
      </c>
      <c r="H192" s="3">
        <f t="shared" si="1"/>
        <v>0.91999999999825377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4181.68</v>
      </c>
      <c r="D193" s="2">
        <f>'PR-RAS'!E197</f>
        <v>6602.72</v>
      </c>
      <c r="E193" s="2">
        <v>0</v>
      </c>
      <c r="F193" s="2">
        <v>0</v>
      </c>
      <c r="G193" s="3">
        <f t="shared" si="0"/>
        <v>3338.3270400000006</v>
      </c>
      <c r="H193" s="3">
        <f t="shared" si="1"/>
        <v>0.5999999999994543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849.5</v>
      </c>
      <c r="D194" s="2">
        <f>'PR-RAS'!E198</f>
        <v>765</v>
      </c>
      <c r="E194" s="2">
        <v>0</v>
      </c>
      <c r="F194" s="2">
        <v>0</v>
      </c>
      <c r="G194" s="3">
        <f t="shared" si="0"/>
        <v>459.24350000000004</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414.89</v>
      </c>
      <c r="D195" s="2">
        <f>'PR-RAS'!E199</f>
        <v>719.55</v>
      </c>
      <c r="E195" s="2">
        <v>0</v>
      </c>
      <c r="F195" s="2">
        <v>0</v>
      </c>
      <c r="G195" s="3">
        <f t="shared" si="0"/>
        <v>359.67405999999994</v>
      </c>
      <c r="H195" s="3">
        <f t="shared" si="1"/>
        <v>0.56000000000005912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1095.58</v>
      </c>
      <c r="E196" s="2">
        <v>0</v>
      </c>
      <c r="F196" s="2">
        <v>0</v>
      </c>
      <c r="G196" s="3">
        <f t="shared" si="0"/>
        <v>427.27619999999996</v>
      </c>
      <c r="H196" s="3">
        <f t="shared" si="1"/>
        <v>0.42000000000007276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3818.32</v>
      </c>
      <c r="D197" s="2">
        <f>'PR-RAS'!E201</f>
        <v>3713.87</v>
      </c>
      <c r="E197" s="2">
        <v>0</v>
      </c>
      <c r="F197" s="2">
        <v>0</v>
      </c>
      <c r="G197" s="3">
        <f t="shared" si="0"/>
        <v>2204.2277599999998</v>
      </c>
      <c r="H197" s="3">
        <f t="shared" si="1"/>
        <v>0.45000000000027285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2665.57</v>
      </c>
      <c r="D198" s="2">
        <f>'PR-RAS'!E202</f>
        <v>1638.16</v>
      </c>
      <c r="E198" s="2">
        <v>0</v>
      </c>
      <c r="F198" s="2">
        <v>0</v>
      </c>
      <c r="G198" s="3">
        <f t="shared" si="0"/>
        <v>1170.5523300000002</v>
      </c>
      <c r="H198" s="3">
        <f t="shared" si="1"/>
        <v>0.58999999999991815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2665.57</v>
      </c>
      <c r="D212" s="2">
        <f>'PR-RAS'!E216</f>
        <v>1638.16</v>
      </c>
      <c r="E212" s="2">
        <v>0</v>
      </c>
      <c r="F212" s="2">
        <v>0</v>
      </c>
      <c r="G212" s="3">
        <f t="shared" si="0"/>
        <v>1253.7387900000001</v>
      </c>
      <c r="H212" s="3">
        <f t="shared" si="1"/>
        <v>0.58999999999991815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2148.11</v>
      </c>
      <c r="D213" s="2">
        <f>'PR-RAS'!E217</f>
        <v>1631.52</v>
      </c>
      <c r="E213" s="2">
        <v>0</v>
      </c>
      <c r="F213" s="2">
        <v>0</v>
      </c>
      <c r="G213" s="3">
        <f t="shared" si="0"/>
        <v>1147.1637999999998</v>
      </c>
      <c r="H213" s="3">
        <f t="shared" si="1"/>
        <v>0.59000000000014552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517.46</v>
      </c>
      <c r="D215" s="2">
        <f>'PR-RAS'!E219</f>
        <v>6.64</v>
      </c>
      <c r="E215" s="2">
        <v>0</v>
      </c>
      <c r="F215" s="2">
        <v>0</v>
      </c>
      <c r="G215" s="3">
        <f t="shared" si="0"/>
        <v>113.57836</v>
      </c>
      <c r="H215" s="3">
        <f t="shared" si="1"/>
        <v>0.8200000000000367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1526.31</v>
      </c>
      <c r="D269" s="2">
        <f>'PR-RAS'!E273</f>
        <v>10000</v>
      </c>
      <c r="E269" s="2">
        <v>0</v>
      </c>
      <c r="F269" s="2">
        <v>0</v>
      </c>
      <c r="G269" s="3">
        <f t="shared" si="0"/>
        <v>5769.0510800000011</v>
      </c>
      <c r="H269" s="3">
        <f t="shared" si="1"/>
        <v>0.30999999999994543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1526.31</v>
      </c>
      <c r="D279" s="2">
        <f>'PR-RAS'!E283</f>
        <v>10000</v>
      </c>
      <c r="E279" s="2">
        <v>0</v>
      </c>
      <c r="F279" s="2">
        <v>0</v>
      </c>
      <c r="G279" s="3">
        <f t="shared" si="12"/>
        <v>5984.3141800000012</v>
      </c>
      <c r="H279" s="3">
        <f t="shared" si="13"/>
        <v>0.30999999999994543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1526.31</v>
      </c>
      <c r="D280" s="2">
        <f>'PR-RAS'!E284</f>
        <v>10000</v>
      </c>
      <c r="E280" s="2">
        <v>0</v>
      </c>
      <c r="F280" s="2">
        <v>0</v>
      </c>
      <c r="G280" s="3">
        <f t="shared" si="12"/>
        <v>6005.8404900000005</v>
      </c>
      <c r="H280" s="3">
        <f t="shared" si="13"/>
        <v>0.30999999999994543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2450659.5700000003</v>
      </c>
      <c r="D295" s="2">
        <f>'PR-RAS'!E299</f>
        <v>3004260.85</v>
      </c>
      <c r="E295" s="2">
        <v>0</v>
      </c>
      <c r="F295" s="2">
        <v>0</v>
      </c>
      <c r="G295" s="3">
        <f t="shared" si="12"/>
        <v>2486999.2933799997</v>
      </c>
      <c r="H295" s="3">
        <f t="shared" si="13"/>
        <v>0.57999999960884452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302583.63999999966</v>
      </c>
      <c r="D296" s="2">
        <f>'PR-RAS'!E300</f>
        <v>0</v>
      </c>
      <c r="E296" s="2">
        <v>0</v>
      </c>
      <c r="F296" s="2">
        <v>0</v>
      </c>
      <c r="G296" s="3">
        <f t="shared" si="12"/>
        <v>89262.173799999902</v>
      </c>
      <c r="H296" s="3">
        <f t="shared" si="13"/>
        <v>0.36000000033527613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78003.89000000013</v>
      </c>
      <c r="E297" s="2">
        <v>0</v>
      </c>
      <c r="F297" s="2">
        <v>0</v>
      </c>
      <c r="G297" s="3">
        <f t="shared" si="12"/>
        <v>46178.302880000076</v>
      </c>
      <c r="H297" s="3">
        <f t="shared" si="13"/>
        <v>0.10999999986961484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46224.87</v>
      </c>
      <c r="D298" s="2">
        <f>'PR-RAS'!E302</f>
        <v>52123.05</v>
      </c>
      <c r="E298" s="2">
        <v>0</v>
      </c>
      <c r="F298" s="2">
        <v>0</v>
      </c>
      <c r="G298" s="3">
        <f t="shared" si="12"/>
        <v>44689.878089999998</v>
      </c>
      <c r="H298" s="3">
        <f t="shared" si="13"/>
        <v>0.18000000000029104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15100.21</v>
      </c>
      <c r="D300" s="2">
        <f>'PR-RAS'!E304</f>
        <v>10827.86</v>
      </c>
      <c r="E300" s="2">
        <v>0</v>
      </c>
      <c r="F300" s="2">
        <v>0</v>
      </c>
      <c r="G300" s="3">
        <f t="shared" si="12"/>
        <v>10990.023069999999</v>
      </c>
      <c r="H300" s="3">
        <f t="shared" si="13"/>
        <v>0.34999999999854481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190.21</v>
      </c>
      <c r="D301" s="2">
        <f>'PR-RAS'!E305</f>
        <v>18054.150000000001</v>
      </c>
      <c r="E301" s="2">
        <v>0</v>
      </c>
      <c r="F301" s="2">
        <v>0</v>
      </c>
      <c r="G301" s="3">
        <f t="shared" si="12"/>
        <v>10889.553</v>
      </c>
      <c r="H301" s="3">
        <f t="shared" si="13"/>
        <v>0.36000000000146315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1200</v>
      </c>
      <c r="E303" s="2">
        <v>0</v>
      </c>
      <c r="F303" s="2">
        <v>0</v>
      </c>
      <c r="G303" s="3">
        <f t="shared" si="12"/>
        <v>724.8</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1200</v>
      </c>
      <c r="E316" s="2">
        <v>0</v>
      </c>
      <c r="F316" s="2">
        <v>0</v>
      </c>
      <c r="G316" s="3">
        <f t="shared" si="12"/>
        <v>756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1200</v>
      </c>
      <c r="E322" s="2">
        <v>0</v>
      </c>
      <c r="F322" s="2">
        <v>0</v>
      </c>
      <c r="G322" s="3">
        <f t="shared" si="12"/>
        <v>770.4</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1200</v>
      </c>
      <c r="E329" s="2">
        <v>0</v>
      </c>
      <c r="F329" s="2">
        <v>0</v>
      </c>
      <c r="G329" s="3">
        <f t="shared" si="12"/>
        <v>787.2</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296685.46000000002</v>
      </c>
      <c r="D355" s="2">
        <f>'PR-RAS'!E360</f>
        <v>108775.17000000001</v>
      </c>
      <c r="E355" s="2">
        <v>0</v>
      </c>
      <c r="F355" s="2">
        <v>0</v>
      </c>
      <c r="G355" s="3">
        <f t="shared" si="12"/>
        <v>182039.47320000001</v>
      </c>
      <c r="H355" s="3">
        <f t="shared" si="13"/>
        <v>0.63000000003376044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3937.5</v>
      </c>
      <c r="D356" s="2">
        <f>'PR-RAS'!E361</f>
        <v>0</v>
      </c>
      <c r="E356" s="2">
        <v>0</v>
      </c>
      <c r="F356" s="2">
        <v>0</v>
      </c>
      <c r="G356" s="3">
        <f t="shared" si="12"/>
        <v>1397.8125</v>
      </c>
      <c r="H356" s="3">
        <f t="shared" si="13"/>
        <v>0.5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3937.5</v>
      </c>
      <c r="D361" s="2">
        <f>'PR-RAS'!E366</f>
        <v>0</v>
      </c>
      <c r="E361" s="2">
        <v>0</v>
      </c>
      <c r="F361" s="2">
        <v>0</v>
      </c>
      <c r="G361" s="3">
        <f t="shared" si="12"/>
        <v>1417.5</v>
      </c>
      <c r="H361" s="3">
        <f t="shared" si="13"/>
        <v>0.5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3937.5</v>
      </c>
      <c r="D364" s="2">
        <f>'PR-RAS'!E369</f>
        <v>0</v>
      </c>
      <c r="E364" s="2">
        <v>0</v>
      </c>
      <c r="F364" s="2">
        <v>0</v>
      </c>
      <c r="G364" s="3">
        <f t="shared" si="12"/>
        <v>1429.3125</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272981.21000000002</v>
      </c>
      <c r="D368" s="2">
        <f>'PR-RAS'!E373</f>
        <v>90556.420000000013</v>
      </c>
      <c r="E368" s="2">
        <v>0</v>
      </c>
      <c r="F368" s="2">
        <v>0</v>
      </c>
      <c r="G368" s="3">
        <f t="shared" si="12"/>
        <v>166652.51635000002</v>
      </c>
      <c r="H368" s="3">
        <f t="shared" si="13"/>
        <v>0.63000000003376044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106964.83</v>
      </c>
      <c r="D374" s="2">
        <f>'PR-RAS'!E379</f>
        <v>69816.420000000013</v>
      </c>
      <c r="E374" s="2">
        <v>0</v>
      </c>
      <c r="F374" s="2">
        <v>0</v>
      </c>
      <c r="G374" s="3">
        <f t="shared" si="12"/>
        <v>91980.93091000001</v>
      </c>
      <c r="H374" s="3">
        <f t="shared" si="13"/>
        <v>0.59000000001105946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22726.16</v>
      </c>
      <c r="D375" s="2">
        <f>'PR-RAS'!E380</f>
        <v>24521.27</v>
      </c>
      <c r="E375" s="2">
        <v>0</v>
      </c>
      <c r="F375" s="2">
        <v>0</v>
      </c>
      <c r="G375" s="3">
        <f t="shared" si="12"/>
        <v>26841.4938</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1071.99</v>
      </c>
      <c r="D376" s="2">
        <f>'PR-RAS'!E381</f>
        <v>3660.5</v>
      </c>
      <c r="E376" s="2">
        <v>0</v>
      </c>
      <c r="F376" s="2">
        <v>0</v>
      </c>
      <c r="G376" s="3">
        <f t="shared" si="12"/>
        <v>3147.3712500000001</v>
      </c>
      <c r="H376" s="3">
        <f t="shared" si="13"/>
        <v>0.50999999999999091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5078.08</v>
      </c>
      <c r="D377" s="2">
        <f>'PR-RAS'!E382</f>
        <v>1822.49</v>
      </c>
      <c r="E377" s="2">
        <v>0</v>
      </c>
      <c r="F377" s="2">
        <v>0</v>
      </c>
      <c r="G377" s="3">
        <f t="shared" si="12"/>
        <v>3279.8705599999998</v>
      </c>
      <c r="H377" s="3">
        <f t="shared" si="13"/>
        <v>0.56999999999993634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1549.88</v>
      </c>
      <c r="D379" s="2">
        <f>'PR-RAS'!E384</f>
        <v>3099.75</v>
      </c>
      <c r="E379" s="2">
        <v>0</v>
      </c>
      <c r="F379" s="2">
        <v>0</v>
      </c>
      <c r="G379" s="3">
        <f t="shared" si="12"/>
        <v>2929.2656400000001</v>
      </c>
      <c r="H379" s="3">
        <f t="shared" si="13"/>
        <v>0.36999999999989086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76538.720000000001</v>
      </c>
      <c r="D381" s="2">
        <f>'PR-RAS'!E386</f>
        <v>36712.410000000003</v>
      </c>
      <c r="E381" s="2">
        <v>0</v>
      </c>
      <c r="F381" s="2">
        <v>0</v>
      </c>
      <c r="G381" s="3">
        <f t="shared" si="12"/>
        <v>56986.145200000006</v>
      </c>
      <c r="H381" s="3">
        <f t="shared" si="13"/>
        <v>0.69000000000232831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166016.38</v>
      </c>
      <c r="D388" s="2">
        <f>'PR-RAS'!E393</f>
        <v>20740</v>
      </c>
      <c r="E388" s="2">
        <v>0</v>
      </c>
      <c r="F388" s="2">
        <v>0</v>
      </c>
      <c r="G388" s="3">
        <f t="shared" si="12"/>
        <v>80301.099060000008</v>
      </c>
      <c r="H388" s="3">
        <f t="shared" si="13"/>
        <v>0.38000000000465661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166016.38</v>
      </c>
      <c r="D391" s="2">
        <f>'PR-RAS'!E396</f>
        <v>20740</v>
      </c>
      <c r="E391" s="2">
        <v>0</v>
      </c>
      <c r="F391" s="2">
        <v>0</v>
      </c>
      <c r="G391" s="3">
        <f t="shared" si="12"/>
        <v>80923.588199999998</v>
      </c>
      <c r="H391" s="3">
        <f t="shared" si="13"/>
        <v>0.38000000000465661</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19766.75</v>
      </c>
      <c r="D407" s="2">
        <f>'PR-RAS'!E412</f>
        <v>18218.75</v>
      </c>
      <c r="E407" s="2">
        <v>0</v>
      </c>
      <c r="F407" s="2">
        <v>0</v>
      </c>
      <c r="G407" s="3">
        <f t="shared" si="12"/>
        <v>22818.925500000001</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19766.75</v>
      </c>
      <c r="D409" s="2">
        <f>'PR-RAS'!E414</f>
        <v>18218.75</v>
      </c>
      <c r="E409" s="2">
        <v>0</v>
      </c>
      <c r="F409" s="2">
        <v>0</v>
      </c>
      <c r="G409" s="3">
        <f t="shared" si="12"/>
        <v>22931.333999999999</v>
      </c>
      <c r="H409" s="3">
        <f t="shared" si="13"/>
        <v>0.5</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296685.46000000002</v>
      </c>
      <c r="D413" s="2">
        <f>'PR-RAS'!E418</f>
        <v>107575.17000000001</v>
      </c>
      <c r="E413" s="2">
        <v>0</v>
      </c>
      <c r="F413" s="2">
        <v>0</v>
      </c>
      <c r="G413" s="3">
        <f t="shared" si="12"/>
        <v>210876.34960000002</v>
      </c>
      <c r="H413" s="3">
        <f t="shared" si="13"/>
        <v>0.63000000003376044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5997</v>
      </c>
      <c r="D414" s="2">
        <f>'PR-RAS'!E419</f>
        <v>5997</v>
      </c>
      <c r="E414" s="2">
        <v>0</v>
      </c>
      <c r="F414" s="2">
        <v>0</v>
      </c>
      <c r="G414" s="3">
        <f t="shared" si="12"/>
        <v>7430.2829999999994</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2753243.21</v>
      </c>
      <c r="D417" s="2">
        <f>'PR-RAS'!E422</f>
        <v>2927456.96</v>
      </c>
      <c r="E417" s="2">
        <v>0</v>
      </c>
      <c r="F417" s="2">
        <v>0</v>
      </c>
      <c r="G417" s="3">
        <f t="shared" si="12"/>
        <v>3580993.3660799996</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2747345.0300000003</v>
      </c>
      <c r="D418" s="2">
        <f>'PR-RAS'!E423</f>
        <v>3113036.02</v>
      </c>
      <c r="E418" s="2">
        <v>0</v>
      </c>
      <c r="F418" s="2">
        <v>0</v>
      </c>
      <c r="G418" s="3">
        <f t="shared" si="12"/>
        <v>3741914.9181900001</v>
      </c>
      <c r="H418" s="3">
        <f t="shared" si="13"/>
        <v>5.0000000279396772E-2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5898.179999999702</v>
      </c>
      <c r="D419" s="2">
        <f>'PR-RAS'!E424</f>
        <v>0</v>
      </c>
      <c r="E419" s="2">
        <v>0</v>
      </c>
      <c r="F419" s="2">
        <v>0</v>
      </c>
      <c r="G419" s="3">
        <f t="shared" si="12"/>
        <v>2465.4392399998751</v>
      </c>
      <c r="H419" s="3">
        <f t="shared" si="13"/>
        <v>0.17999999970197678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185579.06000000006</v>
      </c>
      <c r="E420" s="2">
        <v>0</v>
      </c>
      <c r="F420" s="2">
        <v>0</v>
      </c>
      <c r="G420" s="3">
        <f t="shared" si="12"/>
        <v>155515.25228000004</v>
      </c>
      <c r="H420" s="3">
        <f t="shared" si="13"/>
        <v>6.0000000055879354E-2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52221.87</v>
      </c>
      <c r="D421" s="2">
        <f>'PR-RAS'!E426</f>
        <v>58120.05</v>
      </c>
      <c r="E421" s="2">
        <v>0</v>
      </c>
      <c r="F421" s="2">
        <v>0</v>
      </c>
      <c r="G421" s="3">
        <f t="shared" si="12"/>
        <v>70754.027399999992</v>
      </c>
      <c r="H421" s="3">
        <f t="shared" si="13"/>
        <v>0.18000000000029104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15100.21</v>
      </c>
      <c r="D423" s="2">
        <f>'PR-RAS'!E428</f>
        <v>10827.86</v>
      </c>
      <c r="E423" s="2">
        <v>0</v>
      </c>
      <c r="F423" s="2">
        <v>0</v>
      </c>
      <c r="G423" s="3">
        <f t="shared" si="12"/>
        <v>15511.00246</v>
      </c>
      <c r="H423" s="3">
        <f t="shared" si="13"/>
        <v>0.34999999999854481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2753243.21</v>
      </c>
      <c r="D637" s="2">
        <f>'PR-RAS'!E643</f>
        <v>2927456.96</v>
      </c>
      <c r="E637" s="2">
        <v>0</v>
      </c>
      <c r="F637" s="2">
        <v>0</v>
      </c>
      <c r="G637" s="3">
        <f t="shared" si="14"/>
        <v>5474787.934679999</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2747345.0300000003</v>
      </c>
      <c r="D638" s="2">
        <f>'PR-RAS'!E644</f>
        <v>3113036.02</v>
      </c>
      <c r="E638" s="2">
        <v>0</v>
      </c>
      <c r="F638" s="2">
        <v>0</v>
      </c>
      <c r="G638" s="3">
        <f t="shared" si="14"/>
        <v>5716066.6735900007</v>
      </c>
      <c r="H638" s="3">
        <f t="shared" si="15"/>
        <v>5.0000000279396772E-2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5898.179999999702</v>
      </c>
      <c r="D639" s="2">
        <f>'PR-RAS'!E645</f>
        <v>0</v>
      </c>
      <c r="E639" s="2">
        <v>0</v>
      </c>
      <c r="F639" s="2">
        <v>0</v>
      </c>
      <c r="G639" s="3">
        <f t="shared" si="14"/>
        <v>3763.0388399998101</v>
      </c>
      <c r="H639" s="3">
        <f t="shared" si="15"/>
        <v>0.17999999970197678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185579.06000000006</v>
      </c>
      <c r="E640" s="2">
        <v>0</v>
      </c>
      <c r="F640" s="2">
        <v>0</v>
      </c>
      <c r="G640" s="3">
        <f t="shared" si="14"/>
        <v>237170.03868000009</v>
      </c>
      <c r="H640" s="3">
        <f t="shared" si="15"/>
        <v>6.0000000055879354E-2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52221.87</v>
      </c>
      <c r="D641" s="2">
        <f>'PR-RAS'!E647</f>
        <v>58120.05</v>
      </c>
      <c r="E641" s="2">
        <v>0</v>
      </c>
      <c r="F641" s="2">
        <v>0</v>
      </c>
      <c r="G641" s="3">
        <f t="shared" si="14"/>
        <v>107815.6608</v>
      </c>
      <c r="H641" s="3">
        <f t="shared" si="15"/>
        <v>0.18000000000029104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58120.049999999705</v>
      </c>
      <c r="D643" s="2">
        <f>'PR-RAS'!E649</f>
        <v>0</v>
      </c>
      <c r="E643" s="2">
        <v>0</v>
      </c>
      <c r="F643" s="2">
        <v>0</v>
      </c>
      <c r="G643" s="3">
        <f t="shared" si="14"/>
        <v>37313.072099999808</v>
      </c>
      <c r="H643" s="3">
        <f t="shared" si="15"/>
        <v>4.9999999704596121E-2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127459.01000000005</v>
      </c>
      <c r="E644" s="2">
        <v>0</v>
      </c>
      <c r="F644" s="2">
        <v>0</v>
      </c>
      <c r="G644" s="3">
        <f t="shared" si="14"/>
        <v>163912.28686000008</v>
      </c>
      <c r="H644" s="3">
        <f t="shared" si="15"/>
        <v>1.0000000052968971E-2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4063.13</v>
      </c>
      <c r="D645" s="2">
        <f>'PR-RAS'!E651</f>
        <v>4063.13</v>
      </c>
      <c r="E645" s="2">
        <v>0</v>
      </c>
      <c r="F645" s="2">
        <v>0</v>
      </c>
      <c r="G645" s="3">
        <f t="shared" si="14"/>
        <v>7849.9671600000001</v>
      </c>
      <c r="H645" s="3">
        <f t="shared" si="15"/>
        <v>0.26000000000021828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326270.31</v>
      </c>
      <c r="E646" s="2">
        <v>0</v>
      </c>
      <c r="F646" s="2">
        <v>0</v>
      </c>
      <c r="G646" s="3">
        <f t="shared" si="14"/>
        <v>420888.69990000001</v>
      </c>
      <c r="H646" s="3">
        <f t="shared" si="15"/>
        <v>0.30999999999767169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3815387.31</v>
      </c>
      <c r="D647" s="2">
        <f>'PR-RAS'!E654</f>
        <v>3010369.59</v>
      </c>
      <c r="E647" s="2">
        <v>0</v>
      </c>
      <c r="F647" s="2">
        <v>0</v>
      </c>
      <c r="G647" s="3">
        <f t="shared" si="14"/>
        <v>6354137.7125400007</v>
      </c>
      <c r="H647" s="3">
        <f t="shared" si="15"/>
        <v>0.72000000020489097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3489117</v>
      </c>
      <c r="D648" s="2">
        <f>'PR-RAS'!E655</f>
        <v>3221143.48</v>
      </c>
      <c r="E648" s="2">
        <v>0</v>
      </c>
      <c r="F648" s="2">
        <v>0</v>
      </c>
      <c r="G648" s="3">
        <f t="shared" si="14"/>
        <v>6425618.3621200006</v>
      </c>
      <c r="H648" s="3">
        <f t="shared" si="15"/>
        <v>0.47999999998137355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326270.31000000006</v>
      </c>
      <c r="D649" s="2">
        <f>'PR-RAS'!E656</f>
        <v>115496.41999999993</v>
      </c>
      <c r="E649" s="2">
        <v>0</v>
      </c>
      <c r="F649" s="2">
        <v>0</v>
      </c>
      <c r="G649" s="3">
        <f t="shared" si="14"/>
        <v>361106.52119999996</v>
      </c>
      <c r="H649" s="3">
        <f t="shared" si="15"/>
        <v>0.72999999998137355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87</v>
      </c>
      <c r="D651" s="2">
        <f>'PR-RAS'!E658</f>
        <v>87</v>
      </c>
      <c r="E651" s="2">
        <v>0</v>
      </c>
      <c r="F651" s="2">
        <v>0</v>
      </c>
      <c r="G651" s="3">
        <f t="shared" si="14"/>
        <v>169.65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75</v>
      </c>
      <c r="E653" s="2">
        <v>0</v>
      </c>
      <c r="F653" s="2">
        <v>0</v>
      </c>
      <c r="G653" s="3">
        <f t="shared" si="14"/>
        <v>146.70000000000002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17000</v>
      </c>
      <c r="D676" s="2">
        <f>'PR-RAS'!E683</f>
        <v>21500</v>
      </c>
      <c r="E676" s="2">
        <v>0</v>
      </c>
      <c r="F676" s="2">
        <v>0</v>
      </c>
      <c r="G676" s="3">
        <f t="shared" si="14"/>
        <v>40500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570</v>
      </c>
      <c r="E719" s="2">
        <v>0</v>
      </c>
      <c r="F719" s="2">
        <v>0</v>
      </c>
      <c r="G719" s="3">
        <f t="shared" si="14"/>
        <v>818.52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11268.07</v>
      </c>
      <c r="D725" s="2">
        <f>'PR-RAS'!E732</f>
        <v>11625</v>
      </c>
      <c r="E725" s="2">
        <v>0</v>
      </c>
      <c r="F725" s="2">
        <v>0</v>
      </c>
      <c r="G725" s="3">
        <f t="shared" si="14"/>
        <v>24991.08268</v>
      </c>
      <c r="H725" s="3">
        <f t="shared" si="15"/>
        <v>6.9999999999708962E-2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20794.61</v>
      </c>
      <c r="D726" s="2">
        <f>'PR-RAS'!E733</f>
        <v>31149.93</v>
      </c>
      <c r="E726" s="2">
        <v>0</v>
      </c>
      <c r="F726" s="2">
        <v>0</v>
      </c>
      <c r="G726" s="3">
        <f t="shared" si="14"/>
        <v>60243.490749999997</v>
      </c>
      <c r="H726" s="3">
        <f t="shared" si="15"/>
        <v>0.45999999999912689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47916.88</v>
      </c>
      <c r="D727" s="2">
        <f>'PR-RAS'!E734</f>
        <v>46450.47</v>
      </c>
      <c r="E727" s="2">
        <v>0</v>
      </c>
      <c r="F727" s="2">
        <v>0</v>
      </c>
      <c r="G727" s="3">
        <f t="shared" si="14"/>
        <v>102233.73732</v>
      </c>
      <c r="H727" s="3">
        <f t="shared" si="15"/>
        <v>0.5900000000037835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4065</v>
      </c>
      <c r="D729" s="2">
        <f>'PR-RAS'!E736</f>
        <v>14700.81</v>
      </c>
      <c r="E729" s="2">
        <v>0</v>
      </c>
      <c r="F729" s="2">
        <v>0</v>
      </c>
      <c r="G729" s="3">
        <f t="shared" si="14"/>
        <v>24363.699359999995</v>
      </c>
      <c r="H729" s="3">
        <f t="shared" si="15"/>
        <v>0.19000000000050932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9573.42</v>
      </c>
      <c r="D730" s="2">
        <f>'PR-RAS'!E737</f>
        <v>20794.71</v>
      </c>
      <c r="E730" s="2">
        <v>0</v>
      </c>
      <c r="F730" s="2">
        <v>0</v>
      </c>
      <c r="G730" s="3">
        <f t="shared" si="14"/>
        <v>37297.710359999997</v>
      </c>
      <c r="H730" s="3">
        <f t="shared" si="15"/>
        <v>0.71000000000094587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5290.89</v>
      </c>
      <c r="D731" s="2">
        <f>'PR-RAS'!E738</f>
        <v>9035.36</v>
      </c>
      <c r="E731" s="2">
        <v>0</v>
      </c>
      <c r="F731" s="2">
        <v>0</v>
      </c>
      <c r="G731" s="3">
        <f t="shared" si="14"/>
        <v>17053.975299999998</v>
      </c>
      <c r="H731" s="3">
        <f t="shared" si="15"/>
        <v>0.47000000000025466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28321.86</v>
      </c>
      <c r="D732" s="2">
        <f>'PR-RAS'!E739</f>
        <v>33406.75</v>
      </c>
      <c r="E732" s="2">
        <v>0</v>
      </c>
      <c r="F732" s="2">
        <v>0</v>
      </c>
      <c r="G732" s="3">
        <f t="shared" si="14"/>
        <v>69543.94816</v>
      </c>
      <c r="H732" s="3">
        <f t="shared" si="15"/>
        <v>0.38999999999941792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11700.9</v>
      </c>
      <c r="D734" s="2">
        <f>'PR-RAS'!E741</f>
        <v>11914.2</v>
      </c>
      <c r="E734" s="2">
        <v>0</v>
      </c>
      <c r="F734" s="2">
        <v>0</v>
      </c>
      <c r="G734" s="3">
        <f t="shared" si="14"/>
        <v>26042.976900000001</v>
      </c>
      <c r="H734" s="3">
        <f t="shared" si="15"/>
        <v>0.30000000000109139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1889.1</v>
      </c>
      <c r="D735" s="2">
        <f>'PR-RAS'!E742</f>
        <v>1935.95</v>
      </c>
      <c r="E735" s="2">
        <v>0</v>
      </c>
      <c r="F735" s="2">
        <v>0</v>
      </c>
      <c r="G735" s="3">
        <f t="shared" si="14"/>
        <v>4228.5739999999996</v>
      </c>
      <c r="H735" s="3">
        <f t="shared" si="15"/>
        <v>0.14999999999986358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200</v>
      </c>
      <c r="E736" s="2">
        <v>0</v>
      </c>
      <c r="F736" s="2">
        <v>0</v>
      </c>
      <c r="G736" s="3">
        <f t="shared" ref="G736:G737" si="28">(B736/1000)*(C736*1+D736*2)</f>
        <v>294</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17921384.34</v>
      </c>
      <c r="D1011" s="7">
        <f>BILANCA!E6</f>
        <v>17844193.399999999</v>
      </c>
      <c r="E1011" s="7">
        <v>0</v>
      </c>
      <c r="F1011" s="7">
        <v>0</v>
      </c>
      <c r="G1011" s="8">
        <f t="shared" ref="G1011:G1306" si="38">B1011/1000*C1011+B1011/500*D1011</f>
        <v>53609.771139999997</v>
      </c>
      <c r="H1011" s="8">
        <f t="shared" si="35"/>
        <v>0.73999999836087227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17558632.289999999</v>
      </c>
      <c r="D1012" s="2">
        <f>BILANCA!E7</f>
        <v>17671851.889999997</v>
      </c>
      <c r="E1012" s="2">
        <v>0</v>
      </c>
      <c r="F1012" s="2">
        <v>0</v>
      </c>
      <c r="G1012" s="3">
        <f t="shared" si="38"/>
        <v>105804.67213999998</v>
      </c>
      <c r="H1012" s="3">
        <f t="shared" si="35"/>
        <v>0.40000000223517418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6274.6399999999994</v>
      </c>
      <c r="D1013" s="2">
        <f>BILANCA!E8</f>
        <v>4052.5699999999997</v>
      </c>
      <c r="E1013" s="2">
        <v>0</v>
      </c>
      <c r="F1013" s="2">
        <v>0</v>
      </c>
      <c r="G1013" s="3">
        <f t="shared" si="38"/>
        <v>43.139339999999997</v>
      </c>
      <c r="H1013" s="3">
        <f t="shared" si="35"/>
        <v>0.79000000000087311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25528.32</v>
      </c>
      <c r="D1015" s="2">
        <f>BILANCA!E10</f>
        <v>25528.32</v>
      </c>
      <c r="E1015" s="2">
        <v>0</v>
      </c>
      <c r="F1015" s="2">
        <v>0</v>
      </c>
      <c r="G1015" s="3">
        <f t="shared" si="38"/>
        <v>382.9248</v>
      </c>
      <c r="H1015" s="3">
        <f t="shared" si="35"/>
        <v>0.63999999999941792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19253.68</v>
      </c>
      <c r="D1016" s="2">
        <f>BILANCA!E11</f>
        <v>21475.75</v>
      </c>
      <c r="E1016" s="2">
        <v>0</v>
      </c>
      <c r="F1016" s="2">
        <v>0</v>
      </c>
      <c r="G1016" s="3">
        <f t="shared" si="38"/>
        <v>373.23108000000002</v>
      </c>
      <c r="H1016" s="3">
        <f t="shared" si="35"/>
        <v>0.56999999999970896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17328443.59</v>
      </c>
      <c r="D1017" s="2">
        <f>BILANCA!E12</f>
        <v>17443885.259999998</v>
      </c>
      <c r="E1017" s="2">
        <v>0</v>
      </c>
      <c r="F1017" s="2">
        <v>0</v>
      </c>
      <c r="G1017" s="3">
        <f t="shared" si="38"/>
        <v>365513.49876999995</v>
      </c>
      <c r="H1017" s="3">
        <f t="shared" si="35"/>
        <v>0.66999999806284904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715504.62</v>
      </c>
      <c r="D1018" s="2">
        <f>BILANCA!E13</f>
        <v>706212.35000000009</v>
      </c>
      <c r="E1018" s="2">
        <v>0</v>
      </c>
      <c r="F1018" s="2">
        <v>0</v>
      </c>
      <c r="G1018" s="3">
        <f t="shared" si="38"/>
        <v>17023.434560000002</v>
      </c>
      <c r="H1018" s="3">
        <f t="shared" si="35"/>
        <v>0.73000000009778887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743381.43</v>
      </c>
      <c r="D1019" s="2">
        <f>BILANCA!E14</f>
        <v>743381.43</v>
      </c>
      <c r="E1019" s="2">
        <v>0</v>
      </c>
      <c r="F1019" s="2">
        <v>0</v>
      </c>
      <c r="G1019" s="3">
        <f t="shared" si="38"/>
        <v>20071.298609999998</v>
      </c>
      <c r="H1019" s="3">
        <f t="shared" si="35"/>
        <v>0.86000000010244548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27876.81</v>
      </c>
      <c r="D1023" s="2">
        <f>BILANCA!E18</f>
        <v>37169.08</v>
      </c>
      <c r="E1023" s="2">
        <v>0</v>
      </c>
      <c r="F1023" s="2">
        <v>0</v>
      </c>
      <c r="G1023" s="3">
        <f t="shared" si="38"/>
        <v>1328.7946099999999</v>
      </c>
      <c r="H1023" s="3">
        <f t="shared" si="35"/>
        <v>0.27000000000043656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220166.74</v>
      </c>
      <c r="D1024" s="2">
        <f>BILANCA!E19</f>
        <v>243916.39</v>
      </c>
      <c r="E1024" s="2">
        <v>0</v>
      </c>
      <c r="F1024" s="2">
        <v>0</v>
      </c>
      <c r="G1024" s="3">
        <f t="shared" si="38"/>
        <v>9911.9932800000006</v>
      </c>
      <c r="H1024" s="3">
        <f t="shared" si="35"/>
        <v>0.65000000002328306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168878.43</v>
      </c>
      <c r="D1025" s="2">
        <f>BILANCA!E20</f>
        <v>193399.7</v>
      </c>
      <c r="E1025" s="2">
        <v>0</v>
      </c>
      <c r="F1025" s="2">
        <v>0</v>
      </c>
      <c r="G1025" s="3">
        <f t="shared" si="38"/>
        <v>8335.1674500000008</v>
      </c>
      <c r="H1025" s="3">
        <f t="shared" si="35"/>
        <v>0.72999999998137355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14053.13</v>
      </c>
      <c r="D1026" s="2">
        <f>BILANCA!E21</f>
        <v>17713.63</v>
      </c>
      <c r="E1026" s="2">
        <v>0</v>
      </c>
      <c r="F1026" s="2">
        <v>0</v>
      </c>
      <c r="G1026" s="3">
        <f t="shared" si="38"/>
        <v>791.68624</v>
      </c>
      <c r="H1026" s="3">
        <f t="shared" si="35"/>
        <v>0.49999999999818101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68076.509999999995</v>
      </c>
      <c r="D1027" s="2">
        <f>BILANCA!E22</f>
        <v>69899</v>
      </c>
      <c r="E1027" s="2">
        <v>0</v>
      </c>
      <c r="F1027" s="2">
        <v>0</v>
      </c>
      <c r="G1027" s="3">
        <f t="shared" si="38"/>
        <v>3533.8666700000003</v>
      </c>
      <c r="H1027" s="3">
        <f t="shared" si="35"/>
        <v>0.49000000000523869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29351.81</v>
      </c>
      <c r="D1029" s="2">
        <f>BILANCA!E24</f>
        <v>32451.56</v>
      </c>
      <c r="E1029" s="2">
        <v>0</v>
      </c>
      <c r="F1029" s="2">
        <v>0</v>
      </c>
      <c r="G1029" s="3">
        <f t="shared" si="38"/>
        <v>1790.8436700000002</v>
      </c>
      <c r="H1029" s="3">
        <f t="shared" si="35"/>
        <v>0.62999999999738066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410168.34</v>
      </c>
      <c r="D1031" s="2">
        <f>BILANCA!E26</f>
        <v>465099.5</v>
      </c>
      <c r="E1031" s="2">
        <v>0</v>
      </c>
      <c r="F1031" s="2">
        <v>0</v>
      </c>
      <c r="G1031" s="3">
        <f t="shared" si="38"/>
        <v>28147.714140000004</v>
      </c>
      <c r="H1031" s="3">
        <f t="shared" si="35"/>
        <v>0.84000000002561137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470361.48</v>
      </c>
      <c r="D1033" s="2">
        <f>BILANCA!E28</f>
        <v>534647</v>
      </c>
      <c r="E1033" s="2">
        <v>0</v>
      </c>
      <c r="F1033" s="2">
        <v>0</v>
      </c>
      <c r="G1033" s="3">
        <f t="shared" si="38"/>
        <v>35412.07604</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18749.759999999998</v>
      </c>
      <c r="D1035" s="2">
        <f>BILANCA!E30</f>
        <v>18749.759999999998</v>
      </c>
      <c r="E1035" s="2">
        <v>0</v>
      </c>
      <c r="F1035" s="2">
        <v>0</v>
      </c>
      <c r="G1035" s="3">
        <f t="shared" si="38"/>
        <v>1406.232</v>
      </c>
      <c r="H1035" s="3">
        <f t="shared" si="35"/>
        <v>0.48000000000320142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18749.759999999998</v>
      </c>
      <c r="D1039" s="2">
        <f>BILANCA!E34</f>
        <v>18749.759999999998</v>
      </c>
      <c r="E1039" s="2">
        <v>0</v>
      </c>
      <c r="F1039" s="2">
        <v>0</v>
      </c>
      <c r="G1039" s="3">
        <f t="shared" si="38"/>
        <v>1631.22912</v>
      </c>
      <c r="H1039" s="3">
        <f t="shared" si="35"/>
        <v>0.48000000000320142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16392710.76</v>
      </c>
      <c r="D1040" s="2">
        <f>BILANCA!E35</f>
        <v>16493695.050000001</v>
      </c>
      <c r="E1040" s="2">
        <v>0</v>
      </c>
      <c r="F1040" s="2">
        <v>0</v>
      </c>
      <c r="G1040" s="3">
        <f t="shared" si="38"/>
        <v>1481403.0257999999</v>
      </c>
      <c r="H1040" s="3">
        <f t="shared" si="35"/>
        <v>0.29000000096857548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16392710.76</v>
      </c>
      <c r="D1043" s="2">
        <f>BILANCA!E38</f>
        <v>16493695.050000001</v>
      </c>
      <c r="E1043" s="2">
        <v>0</v>
      </c>
      <c r="F1043" s="2">
        <v>0</v>
      </c>
      <c r="G1043" s="3">
        <f t="shared" si="38"/>
        <v>1629543.3283800001</v>
      </c>
      <c r="H1043" s="3">
        <f t="shared" si="35"/>
        <v>0.29000000096857548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61.469999999999914</v>
      </c>
      <c r="D1050" s="2">
        <f>BILANCA!E45</f>
        <v>61.469999999999914</v>
      </c>
      <c r="E1050" s="2">
        <v>0</v>
      </c>
      <c r="F1050" s="2">
        <v>0</v>
      </c>
      <c r="G1050" s="3">
        <f t="shared" si="38"/>
        <v>7.3763999999999896</v>
      </c>
      <c r="H1050" s="3">
        <f t="shared" si="35"/>
        <v>0.9399999999998272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831.42</v>
      </c>
      <c r="D1052" s="2">
        <f>BILANCA!E47</f>
        <v>831.42</v>
      </c>
      <c r="E1052" s="2">
        <v>0</v>
      </c>
      <c r="F1052" s="2">
        <v>0</v>
      </c>
      <c r="G1052" s="3">
        <f t="shared" si="38"/>
        <v>104.75892</v>
      </c>
      <c r="H1052" s="3">
        <f t="shared" si="35"/>
        <v>0.83999999999991815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769.95</v>
      </c>
      <c r="D1055" s="2">
        <f>BILANCA!E50</f>
        <v>769.95</v>
      </c>
      <c r="E1055" s="2">
        <v>0</v>
      </c>
      <c r="F1055" s="2">
        <v>0</v>
      </c>
      <c r="G1055" s="3">
        <f t="shared" si="38"/>
        <v>103.94325000000001</v>
      </c>
      <c r="H1055" s="3">
        <f t="shared" si="35"/>
        <v>9.9999999999909051E-2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20398.91</v>
      </c>
      <c r="D1059" s="2">
        <f>BILANCA!E54</f>
        <v>25646.27</v>
      </c>
      <c r="E1059" s="2">
        <v>0</v>
      </c>
      <c r="F1059" s="2">
        <v>0</v>
      </c>
      <c r="G1059" s="3">
        <f t="shared" si="38"/>
        <v>3512.88105</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20398.91</v>
      </c>
      <c r="D1060" s="2">
        <f>BILANCA!E55</f>
        <v>25646.27</v>
      </c>
      <c r="E1060" s="2">
        <v>0</v>
      </c>
      <c r="F1060" s="2">
        <v>0</v>
      </c>
      <c r="G1060" s="3">
        <f t="shared" si="38"/>
        <v>3584.5725000000002</v>
      </c>
      <c r="H1060" s="3">
        <f t="shared" si="35"/>
        <v>0.36000000000058208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223914.06</v>
      </c>
      <c r="D1068" s="2">
        <f>BILANCA!E63</f>
        <v>223914.06</v>
      </c>
      <c r="E1068" s="2">
        <v>0</v>
      </c>
      <c r="F1068" s="2">
        <v>0</v>
      </c>
      <c r="G1068" s="3">
        <f t="shared" si="38"/>
        <v>38961.046439999998</v>
      </c>
      <c r="H1068" s="3">
        <f t="shared" si="35"/>
        <v>0.11999999999534339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223914.06</v>
      </c>
      <c r="D1072" s="2">
        <f>BILANCA!E67</f>
        <v>223914.06</v>
      </c>
      <c r="E1072" s="2">
        <v>0</v>
      </c>
      <c r="F1072" s="2">
        <v>0</v>
      </c>
      <c r="G1072" s="3">
        <f t="shared" si="38"/>
        <v>41648.015160000003</v>
      </c>
      <c r="H1072" s="3">
        <f t="shared" si="35"/>
        <v>0.11999999999534339</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362752.05</v>
      </c>
      <c r="D1074" s="2">
        <f>BILANCA!E69</f>
        <v>172341.51</v>
      </c>
      <c r="E1074" s="2">
        <v>0</v>
      </c>
      <c r="F1074" s="2">
        <v>0</v>
      </c>
      <c r="G1074" s="3">
        <f t="shared" si="38"/>
        <v>45275.84448</v>
      </c>
      <c r="H1074" s="3">
        <f t="shared" si="35"/>
        <v>0.53999999997904524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326270.31</v>
      </c>
      <c r="D1075" s="2">
        <f>BILANCA!E70</f>
        <v>115496.42</v>
      </c>
      <c r="E1075" s="2">
        <v>0</v>
      </c>
      <c r="F1075" s="2">
        <v>0</v>
      </c>
      <c r="G1075" s="3">
        <f t="shared" si="38"/>
        <v>36222.104749999999</v>
      </c>
      <c r="H1075" s="3">
        <f t="shared" si="35"/>
        <v>0.72999999999592546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325664.32</v>
      </c>
      <c r="D1076" s="2">
        <f>BILANCA!E71</f>
        <v>114897.18</v>
      </c>
      <c r="E1076" s="2">
        <v>0</v>
      </c>
      <c r="F1076" s="2">
        <v>0</v>
      </c>
      <c r="G1076" s="3">
        <f t="shared" si="38"/>
        <v>36660.272880000004</v>
      </c>
      <c r="H1076" s="3">
        <f t="shared" si="35"/>
        <v>0.5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325664.32</v>
      </c>
      <c r="D1078" s="2">
        <f>BILANCA!E73</f>
        <v>114897.18</v>
      </c>
      <c r="E1078" s="2">
        <v>0</v>
      </c>
      <c r="F1078" s="2">
        <v>0</v>
      </c>
      <c r="G1078" s="3">
        <f t="shared" si="38"/>
        <v>37771.190240000004</v>
      </c>
      <c r="H1078" s="3">
        <f t="shared" si="35"/>
        <v>0.5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605.99</v>
      </c>
      <c r="D1085" s="2">
        <f>BILANCA!E80</f>
        <v>599.24</v>
      </c>
      <c r="E1085" s="2">
        <v>0</v>
      </c>
      <c r="F1085" s="2">
        <v>0</v>
      </c>
      <c r="G1085" s="3">
        <f t="shared" si="38"/>
        <v>135.33525</v>
      </c>
      <c r="H1085" s="3">
        <f t="shared" si="35"/>
        <v>0.25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17232.73</v>
      </c>
      <c r="D1087" s="2">
        <f>BILANCA!E82</f>
        <v>22818.120000000003</v>
      </c>
      <c r="E1087" s="2">
        <v>0</v>
      </c>
      <c r="F1087" s="2">
        <v>0</v>
      </c>
      <c r="G1087" s="3">
        <f t="shared" si="38"/>
        <v>4840.9106900000006</v>
      </c>
      <c r="H1087" s="3">
        <f t="shared" si="35"/>
        <v>0.3900000000030559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2606.0100000000002</v>
      </c>
      <c r="D1089" s="2">
        <f>BILANCA!E84</f>
        <v>88.8</v>
      </c>
      <c r="E1089" s="2">
        <v>0</v>
      </c>
      <c r="F1089" s="2">
        <v>0</v>
      </c>
      <c r="G1089" s="3">
        <f t="shared" si="38"/>
        <v>219.90519</v>
      </c>
      <c r="H1089" s="3">
        <f t="shared" si="35"/>
        <v>0.21000000000022112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2072.59</v>
      </c>
      <c r="D1090" s="2">
        <f>BILANCA!E85</f>
        <v>1412.92</v>
      </c>
      <c r="E1090" s="2">
        <v>0</v>
      </c>
      <c r="F1090" s="2">
        <v>0</v>
      </c>
      <c r="G1090" s="3">
        <f t="shared" si="38"/>
        <v>391.87440000000004</v>
      </c>
      <c r="H1090" s="3">
        <f t="shared" si="35"/>
        <v>0.48999999999978172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12554.13</v>
      </c>
      <c r="D1092" s="2">
        <f>BILANCA!E87</f>
        <v>21316.400000000001</v>
      </c>
      <c r="E1092" s="2">
        <v>0</v>
      </c>
      <c r="F1092" s="2">
        <v>0</v>
      </c>
      <c r="G1092" s="3">
        <f t="shared" si="38"/>
        <v>4525.3282600000002</v>
      </c>
      <c r="H1092" s="3">
        <f t="shared" si="35"/>
        <v>0.53000000000065484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15185.88</v>
      </c>
      <c r="D1152" s="2">
        <f>BILANCA!E147</f>
        <v>29963.839999999997</v>
      </c>
      <c r="E1152" s="2">
        <v>0</v>
      </c>
      <c r="F1152" s="2">
        <v>0</v>
      </c>
      <c r="G1152" s="3">
        <f t="shared" si="38"/>
        <v>10666.125519999998</v>
      </c>
      <c r="H1152" s="3">
        <f t="shared" si="41"/>
        <v>0.28000000000429281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14910</v>
      </c>
      <c r="D1165" s="2">
        <f>BILANCA!E160</f>
        <v>28882.01</v>
      </c>
      <c r="E1165" s="2">
        <v>0</v>
      </c>
      <c r="F1165" s="2">
        <v>0</v>
      </c>
      <c r="G1165" s="3">
        <f t="shared" si="38"/>
        <v>11264.473099999999</v>
      </c>
      <c r="H1165" s="3">
        <f t="shared" si="41"/>
        <v>9.9999999983992893E-3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275.88</v>
      </c>
      <c r="D1166" s="2">
        <f>BILANCA!E161</f>
        <v>1081.83</v>
      </c>
      <c r="E1166" s="2">
        <v>0</v>
      </c>
      <c r="F1166" s="2">
        <v>0</v>
      </c>
      <c r="G1166" s="3">
        <f t="shared" si="38"/>
        <v>380.56824</v>
      </c>
      <c r="H1166" s="3">
        <f t="shared" si="41"/>
        <v>0.29000000000007731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4063.13</v>
      </c>
      <c r="D1176" s="2">
        <f>BILANCA!E171</f>
        <v>4063.13</v>
      </c>
      <c r="E1176" s="2">
        <v>0</v>
      </c>
      <c r="F1176" s="2">
        <v>0</v>
      </c>
      <c r="G1176" s="3">
        <f t="shared" si="38"/>
        <v>2023.4387400000001</v>
      </c>
      <c r="H1176" s="3">
        <f t="shared" si="41"/>
        <v>0.26000000000021828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4063.13</v>
      </c>
      <c r="D1177" s="2">
        <f>BILANCA!E172</f>
        <v>4063.13</v>
      </c>
      <c r="E1177" s="2">
        <v>0</v>
      </c>
      <c r="F1177" s="2">
        <v>0</v>
      </c>
      <c r="G1177" s="3">
        <f t="shared" si="38"/>
        <v>2035.6281300000001</v>
      </c>
      <c r="H1177" s="3">
        <f t="shared" si="41"/>
        <v>0.26000000000021828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17921384.34</v>
      </c>
      <c r="D1180" s="2">
        <f>BILANCA!E176</f>
        <v>17844193.399999999</v>
      </c>
      <c r="E1180" s="2">
        <v>0</v>
      </c>
      <c r="F1180" s="2">
        <v>0</v>
      </c>
      <c r="G1180" s="3">
        <f t="shared" si="38"/>
        <v>9113661.0938000008</v>
      </c>
      <c r="H1180" s="3">
        <f t="shared" si="41"/>
        <v>0.73999999836087227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289501.45</v>
      </c>
      <c r="D1181" s="2">
        <f>BILANCA!E177</f>
        <v>288942.31999999995</v>
      </c>
      <c r="E1181" s="2">
        <v>0</v>
      </c>
      <c r="F1181" s="2">
        <v>0</v>
      </c>
      <c r="G1181" s="3">
        <f t="shared" si="38"/>
        <v>148323.02139000001</v>
      </c>
      <c r="H1181" s="3">
        <f t="shared" si="41"/>
        <v>0.76999999996041879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250253.55</v>
      </c>
      <c r="D1182" s="2">
        <f>BILANCA!E178</f>
        <v>255396.81999999998</v>
      </c>
      <c r="E1182" s="2">
        <v>0</v>
      </c>
      <c r="F1182" s="2">
        <v>0</v>
      </c>
      <c r="G1182" s="3">
        <f t="shared" si="38"/>
        <v>130900.11667999998</v>
      </c>
      <c r="H1182" s="3">
        <f t="shared" si="41"/>
        <v>0.63000000003376044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161067.26</v>
      </c>
      <c r="D1183" s="2">
        <f>BILANCA!E179</f>
        <v>181425.37</v>
      </c>
      <c r="E1183" s="2">
        <v>0</v>
      </c>
      <c r="F1183" s="2">
        <v>0</v>
      </c>
      <c r="G1183" s="3">
        <f t="shared" si="38"/>
        <v>90637.813999999984</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35806.550000000003</v>
      </c>
      <c r="D1184" s="2">
        <f>BILANCA!E180</f>
        <v>71151.11</v>
      </c>
      <c r="E1184" s="2">
        <v>0</v>
      </c>
      <c r="F1184" s="2">
        <v>0</v>
      </c>
      <c r="G1184" s="3">
        <f t="shared" si="38"/>
        <v>30990.92598</v>
      </c>
      <c r="H1184" s="3">
        <f t="shared" si="41"/>
        <v>0.55999999999767169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239.27</v>
      </c>
      <c r="D1185" s="2">
        <f>BILANCA!E181</f>
        <v>171.76</v>
      </c>
      <c r="E1185" s="2">
        <v>0</v>
      </c>
      <c r="F1185" s="2">
        <v>0</v>
      </c>
      <c r="G1185" s="3">
        <f t="shared" si="38"/>
        <v>101.98824999999999</v>
      </c>
      <c r="H1185" s="3">
        <f t="shared" si="41"/>
        <v>0.51000000000001933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239.27</v>
      </c>
      <c r="D1188" s="2">
        <f>BILANCA!E184</f>
        <v>171.76</v>
      </c>
      <c r="E1188" s="2">
        <v>0</v>
      </c>
      <c r="F1188" s="2">
        <v>0</v>
      </c>
      <c r="G1188" s="3">
        <f t="shared" si="38"/>
        <v>103.73661999999999</v>
      </c>
      <c r="H1188" s="3">
        <f t="shared" si="41"/>
        <v>0.51000000000001933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53140.47</v>
      </c>
      <c r="D1200" s="2">
        <f>BILANCA!E196</f>
        <v>2648.58</v>
      </c>
      <c r="E1200" s="2">
        <v>0</v>
      </c>
      <c r="F1200" s="2">
        <v>0</v>
      </c>
      <c r="G1200" s="3">
        <f t="shared" si="38"/>
        <v>11103.1497</v>
      </c>
      <c r="H1200" s="3">
        <f t="shared" si="41"/>
        <v>0.89000000000123691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39023.440000000002</v>
      </c>
      <c r="D1201" s="2">
        <f>BILANCA!E197</f>
        <v>19788.63</v>
      </c>
      <c r="E1201" s="2">
        <v>0</v>
      </c>
      <c r="F1201" s="2">
        <v>0</v>
      </c>
      <c r="G1201" s="3">
        <f t="shared" si="38"/>
        <v>15012.733700000001</v>
      </c>
      <c r="H1201" s="3">
        <f t="shared" si="41"/>
        <v>0.81000000000130967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22249.19</v>
      </c>
      <c r="D1203" s="2">
        <f>BILANCA!E199</f>
        <v>19788.63</v>
      </c>
      <c r="E1203" s="2">
        <v>0</v>
      </c>
      <c r="F1203" s="2">
        <v>0</v>
      </c>
      <c r="G1203" s="3">
        <f t="shared" si="44"/>
        <v>11932.504850000001</v>
      </c>
      <c r="H1203" s="3">
        <f t="shared" si="45"/>
        <v>0.55999999999767169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16774.25</v>
      </c>
      <c r="D1206" s="2">
        <f>BILANCA!E202</f>
        <v>0</v>
      </c>
      <c r="E1206" s="2">
        <v>0</v>
      </c>
      <c r="F1206" s="2">
        <v>0</v>
      </c>
      <c r="G1206" s="3">
        <f t="shared" si="44"/>
        <v>3287.7530000000002</v>
      </c>
      <c r="H1206" s="3">
        <f t="shared" si="45"/>
        <v>0.25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13532.41</v>
      </c>
      <c r="E1251" s="2">
        <v>0</v>
      </c>
      <c r="F1251" s="2">
        <v>0</v>
      </c>
      <c r="G1251" s="3">
        <f>B1251/1000*C1251+B1251/500*D1251</f>
        <v>6522.6216199999999</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224.46</v>
      </c>
      <c r="D1252" s="2">
        <f>BILANCA!E248</f>
        <v>224.46</v>
      </c>
      <c r="E1252" s="2">
        <v>0</v>
      </c>
      <c r="F1252" s="2">
        <v>0</v>
      </c>
      <c r="G1252" s="3">
        <f t="shared" si="38"/>
        <v>162.95795999999999</v>
      </c>
      <c r="H1252" s="3">
        <f t="shared" si="41"/>
        <v>0.92000000000001592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224.46</v>
      </c>
      <c r="D1253" s="2">
        <f>BILANCA!E249</f>
        <v>224.46</v>
      </c>
      <c r="E1253" s="2">
        <v>0</v>
      </c>
      <c r="F1253" s="2">
        <v>0</v>
      </c>
      <c r="G1253" s="3">
        <f t="shared" si="38"/>
        <v>163.63133999999999</v>
      </c>
      <c r="H1253" s="3">
        <f t="shared" si="41"/>
        <v>0.92000000000001592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17631882.890000001</v>
      </c>
      <c r="D1255" s="2">
        <f>BILANCA!E251</f>
        <v>17555251.079999998</v>
      </c>
      <c r="E1255" s="2">
        <v>0</v>
      </c>
      <c r="F1255" s="2">
        <v>0</v>
      </c>
      <c r="G1255" s="3">
        <f t="shared" si="38"/>
        <v>12921884.337249998</v>
      </c>
      <c r="H1255" s="3">
        <f t="shared" si="41"/>
        <v>0.18999999761581421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17558662.629999999</v>
      </c>
      <c r="D1256" s="2">
        <f>BILANCA!E252</f>
        <v>17671882.23</v>
      </c>
      <c r="E1256" s="2">
        <v>0</v>
      </c>
      <c r="F1256" s="2">
        <v>0</v>
      </c>
      <c r="G1256" s="3">
        <f t="shared" si="38"/>
        <v>13013997.064139999</v>
      </c>
      <c r="H1256" s="3">
        <f t="shared" si="41"/>
        <v>0.60000000149011612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17558662.629999999</v>
      </c>
      <c r="D1257" s="2">
        <f>BILANCA!E253</f>
        <v>17671882.23</v>
      </c>
      <c r="E1257" s="2">
        <v>0</v>
      </c>
      <c r="F1257" s="2">
        <v>0</v>
      </c>
      <c r="G1257" s="3">
        <f t="shared" si="38"/>
        <v>13066899.49123</v>
      </c>
      <c r="H1257" s="3">
        <f t="shared" si="41"/>
        <v>0.60000000149011612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58120.05</v>
      </c>
      <c r="D1259" s="2">
        <f>BILANCA!E255</f>
        <v>-127459.01000000001</v>
      </c>
      <c r="E1259" s="2">
        <v>0</v>
      </c>
      <c r="F1259" s="2">
        <v>0</v>
      </c>
      <c r="G1259" s="3">
        <f t="shared" si="38"/>
        <v>-49002.694530000008</v>
      </c>
      <c r="H1259" s="3">
        <f t="shared" si="41"/>
        <v>6.0000000012223609E-2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58120.05</v>
      </c>
      <c r="D1260" s="2">
        <f>BILANCA!E256</f>
        <v>0</v>
      </c>
      <c r="E1260" s="2">
        <v>0</v>
      </c>
      <c r="F1260" s="2">
        <v>0</v>
      </c>
      <c r="G1260" s="3">
        <f t="shared" si="38"/>
        <v>14530.012500000001</v>
      </c>
      <c r="H1260" s="3">
        <f t="shared" si="41"/>
        <v>5.0000000002910383E-2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52123.05</v>
      </c>
      <c r="D1261" s="2">
        <f>BILANCA!E257</f>
        <v>0</v>
      </c>
      <c r="E1261" s="2">
        <v>0</v>
      </c>
      <c r="F1261" s="2">
        <v>0</v>
      </c>
      <c r="G1261" s="3">
        <f t="shared" si="38"/>
        <v>13082.885550000001</v>
      </c>
      <c r="H1261" s="3">
        <f t="shared" si="41"/>
        <v>5.0000000002910383E-2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5997</v>
      </c>
      <c r="D1262" s="2">
        <f>BILANCA!E258</f>
        <v>0</v>
      </c>
      <c r="E1262" s="2">
        <v>0</v>
      </c>
      <c r="F1262" s="2">
        <v>0</v>
      </c>
      <c r="G1262" s="3">
        <f t="shared" si="38"/>
        <v>1511.2439999999999</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127459.01000000001</v>
      </c>
      <c r="E1264" s="2">
        <v>0</v>
      </c>
      <c r="F1264" s="2">
        <v>0</v>
      </c>
      <c r="G1264" s="3">
        <f t="shared" si="38"/>
        <v>64749.177080000009</v>
      </c>
      <c r="H1264" s="3">
        <f t="shared" si="41"/>
        <v>1.0000000009313226E-2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99612.38</v>
      </c>
      <c r="E1265" s="2">
        <v>0</v>
      </c>
      <c r="F1265" s="2">
        <v>0</v>
      </c>
      <c r="G1265" s="3">
        <f t="shared" si="38"/>
        <v>50802.313800000004</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27846.63</v>
      </c>
      <c r="E1266" s="2">
        <v>0</v>
      </c>
      <c r="F1266" s="2">
        <v>0</v>
      </c>
      <c r="G1266" s="3">
        <f t="shared" si="38"/>
        <v>14257.474560000001</v>
      </c>
      <c r="H1266" s="3">
        <f t="shared" si="41"/>
        <v>0.36999999999898137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15100.21</v>
      </c>
      <c r="D1278" s="2">
        <f>BILANCA!E274</f>
        <v>10827.86</v>
      </c>
      <c r="E1278" s="2">
        <v>0</v>
      </c>
      <c r="F1278" s="2">
        <v>0</v>
      </c>
      <c r="G1278" s="3">
        <f t="shared" si="38"/>
        <v>9850.5892400000012</v>
      </c>
      <c r="H1278" s="3">
        <f t="shared" si="41"/>
        <v>0.34999999999854481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14910</v>
      </c>
      <c r="D1291" s="2">
        <f>BILANCA!E287</f>
        <v>10827.86</v>
      </c>
      <c r="E1291" s="2">
        <v>0</v>
      </c>
      <c r="F1291" s="2">
        <v>0</v>
      </c>
      <c r="G1291" s="3">
        <f t="shared" si="48"/>
        <v>10274.96732</v>
      </c>
      <c r="H1291" s="3">
        <f t="shared" si="49"/>
        <v>0.13999999999941792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190.21</v>
      </c>
      <c r="D1292" s="2">
        <f>BILANCA!E288</f>
        <v>0</v>
      </c>
      <c r="E1292" s="2">
        <v>0</v>
      </c>
      <c r="F1292" s="2">
        <v>0</v>
      </c>
      <c r="G1292" s="3">
        <f t="shared" si="48"/>
        <v>53.639219999999995</v>
      </c>
      <c r="H1292" s="3">
        <f t="shared" si="49"/>
        <v>0.21000000000000796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45207.97</v>
      </c>
      <c r="D1301" s="2">
        <f>BILANCA!E297</f>
        <v>4222.5200000000004</v>
      </c>
      <c r="E1301" s="2">
        <v>0</v>
      </c>
      <c r="F1301" s="2">
        <v>0</v>
      </c>
      <c r="G1301" s="3">
        <f t="shared" si="38"/>
        <v>15613.025909999998</v>
      </c>
      <c r="H1301" s="3">
        <f t="shared" si="41"/>
        <v>0.50999999999839929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45207.97</v>
      </c>
      <c r="D1302" s="2">
        <f>BILANCA!E298</f>
        <v>4222.5200000000004</v>
      </c>
      <c r="E1302" s="2">
        <v>0</v>
      </c>
      <c r="F1302" s="2">
        <v>0</v>
      </c>
      <c r="G1302" s="3">
        <f t="shared" si="38"/>
        <v>15666.67892</v>
      </c>
      <c r="H1302" s="3">
        <f t="shared" si="41"/>
        <v>0.50999999999839929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15185.88</v>
      </c>
      <c r="D1305" s="2">
        <f>BILANCA!E302</f>
        <v>29814.12</v>
      </c>
      <c r="E1305" s="2">
        <v>0</v>
      </c>
      <c r="F1305" s="2">
        <v>0</v>
      </c>
      <c r="G1305" s="3">
        <f t="shared" si="38"/>
        <v>22070.165399999998</v>
      </c>
      <c r="H1305" s="3">
        <f t="shared" si="41"/>
        <v>0.23999999999978172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149.72</v>
      </c>
      <c r="E1306" s="2">
        <v>0</v>
      </c>
      <c r="F1306" s="2">
        <v>0</v>
      </c>
      <c r="G1306" s="3">
        <f t="shared" si="38"/>
        <v>88.634239999999991</v>
      </c>
      <c r="H1306" s="3">
        <f t="shared" si="41"/>
        <v>0.28000000000000114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15185.88</v>
      </c>
      <c r="D1307" s="2">
        <f>BILANCA!E304</f>
        <v>29963.84</v>
      </c>
      <c r="E1307" s="2">
        <v>0</v>
      </c>
      <c r="F1307" s="2">
        <v>0</v>
      </c>
      <c r="G1307" s="3">
        <f>B1307/1000*C1307+B1307/500*D1307</f>
        <v>22308.727319999998</v>
      </c>
      <c r="H1307" s="3">
        <f>ABS(C1307-ROUND(C1307,0))+ABS(D1307-ROUND(D1307,0))</f>
        <v>0.28000000000065484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4911.45</v>
      </c>
      <c r="D1311" s="2">
        <f>BILANCA!E308</f>
        <v>19997.560000000001</v>
      </c>
      <c r="E1311" s="2">
        <v>0</v>
      </c>
      <c r="F1311" s="2">
        <v>0</v>
      </c>
      <c r="G1311" s="3">
        <f t="shared" si="52"/>
        <v>13516.877570000001</v>
      </c>
      <c r="H1311" s="3">
        <f t="shared" si="41"/>
        <v>0.88999999999850843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6426.5</v>
      </c>
      <c r="D1312" s="2">
        <f>BILANCA!E309</f>
        <v>102.66</v>
      </c>
      <c r="E1312" s="2">
        <v>0</v>
      </c>
      <c r="F1312" s="2">
        <v>0</v>
      </c>
      <c r="G1312" s="3">
        <f t="shared" si="52"/>
        <v>2002.8096399999999</v>
      </c>
      <c r="H1312" s="3">
        <f t="shared" si="41"/>
        <v>0.84000000000000341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1216.18</v>
      </c>
      <c r="D1314" s="2">
        <f>BILANCA!E311</f>
        <v>1216.18</v>
      </c>
      <c r="E1314" s="2">
        <v>0</v>
      </c>
      <c r="F1314" s="2">
        <v>0</v>
      </c>
      <c r="G1314" s="3">
        <f t="shared" si="52"/>
        <v>1109.15616</v>
      </c>
      <c r="H1314" s="3">
        <f t="shared" si="41"/>
        <v>0.36000000000012733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250253.55</v>
      </c>
      <c r="D1339" s="2">
        <f>BILANCA!E336</f>
        <v>255396.82</v>
      </c>
      <c r="E1339" s="2">
        <v>0</v>
      </c>
      <c r="F1339" s="2">
        <v>0</v>
      </c>
      <c r="G1339" s="3">
        <f t="shared" si="52"/>
        <v>250384.52551000001</v>
      </c>
      <c r="H1339" s="3">
        <f t="shared" si="41"/>
        <v>0.63000000000465661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39023.440000000002</v>
      </c>
      <c r="D1341" s="2">
        <f>BILANCA!E338</f>
        <v>19788.63</v>
      </c>
      <c r="E1341" s="2">
        <v>0</v>
      </c>
      <c r="F1341" s="2">
        <v>0</v>
      </c>
      <c r="G1341" s="3">
        <f t="shared" si="52"/>
        <v>26016.831700000002</v>
      </c>
      <c r="H1341" s="3">
        <f t="shared" si="41"/>
        <v>0.81000000000130967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9630.75</v>
      </c>
      <c r="E1371" s="2">
        <v>0</v>
      </c>
      <c r="F1371" s="2">
        <v>0</v>
      </c>
      <c r="G1371" s="3">
        <f t="shared" si="57"/>
        <v>6953.4014999999999</v>
      </c>
      <c r="H1371" s="3">
        <f t="shared" si="58"/>
        <v>0.25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3901.66</v>
      </c>
      <c r="E1382" s="2">
        <v>0</v>
      </c>
      <c r="F1382" s="2">
        <v>0</v>
      </c>
      <c r="G1382" s="3">
        <f t="shared" si="59"/>
        <v>2902.8350399999999</v>
      </c>
      <c r="H1382" s="3">
        <f t="shared" si="60"/>
        <v>0.34000000000014552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4222.5200000000004</v>
      </c>
      <c r="D1390" s="2">
        <f>BILANCA!E387</f>
        <v>4222.5200000000004</v>
      </c>
      <c r="E1390" s="2">
        <v>0</v>
      </c>
      <c r="F1390" s="2">
        <v>0</v>
      </c>
      <c r="G1390" s="3">
        <f t="shared" ref="G1390:G1399" si="61">B1390/1000*C1390+B1390/500*D1390</f>
        <v>4813.6728000000003</v>
      </c>
      <c r="H1390" s="3">
        <f t="shared" ref="H1390:H1399" si="62">ABS(C1390-ROUND(C1390,0))+ABS(D1390-ROUND(D1390,0))</f>
        <v>0.95999999999912689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40985.449999999997</v>
      </c>
      <c r="D1395" s="2">
        <f>BILANCA!E392</f>
        <v>0</v>
      </c>
      <c r="E1395" s="2">
        <v>0</v>
      </c>
      <c r="F1395" s="2">
        <v>0</v>
      </c>
      <c r="G1395" s="3">
        <f t="shared" si="61"/>
        <v>15779.398249999998</v>
      </c>
      <c r="H1395" s="3">
        <f t="shared" si="62"/>
        <v>0.44999999999708962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2747345.03</v>
      </c>
      <c r="D1503" s="2">
        <f>'RAS-funkcijski'!E107</f>
        <v>3113036.02</v>
      </c>
      <c r="E1503" s="2">
        <v>0</v>
      </c>
      <c r="F1503" s="2">
        <v>0</v>
      </c>
      <c r="G1503" s="3">
        <f t="shared" si="52"/>
        <v>924261.95821000007</v>
      </c>
      <c r="H1503" s="3">
        <f t="shared" si="63"/>
        <v>4.9999999813735485E-2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2747345.03</v>
      </c>
      <c r="D1505" s="2">
        <f>'RAS-funkcijski'!E109</f>
        <v>3113036.02</v>
      </c>
      <c r="E1505" s="2">
        <v>0</v>
      </c>
      <c r="F1505" s="2">
        <v>0</v>
      </c>
      <c r="G1505" s="3">
        <f t="shared" si="52"/>
        <v>942208.79235</v>
      </c>
      <c r="H1505" s="3">
        <f t="shared" si="63"/>
        <v>4.9999999813735485E-2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2747345.03</v>
      </c>
      <c r="D1537" s="14">
        <f>'RAS-funkcijski'!E141</f>
        <v>3113036.02</v>
      </c>
      <c r="E1537" s="14">
        <v>0</v>
      </c>
      <c r="F1537" s="14">
        <v>0</v>
      </c>
      <c r="G1537" s="15">
        <f t="shared" si="52"/>
        <v>1229358.1385900001</v>
      </c>
      <c r="H1537" s="15">
        <f t="shared" si="63"/>
        <v>4.9999999813735485E-2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156044.15</v>
      </c>
      <c r="D1538" s="7">
        <f>'P-VRIO'!E5</f>
        <v>156044.15</v>
      </c>
      <c r="E1538" s="7">
        <v>0</v>
      </c>
      <c r="F1538" s="7">
        <v>0</v>
      </c>
      <c r="G1538" s="8">
        <f t="shared" si="52"/>
        <v>468.13245000000001</v>
      </c>
      <c r="H1538" s="8">
        <f t="shared" si="63"/>
        <v>0.29999999998835847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75799.86</v>
      </c>
      <c r="D1539" s="2">
        <f>'P-VRIO'!E6</f>
        <v>75799.86</v>
      </c>
      <c r="E1539" s="2">
        <v>0</v>
      </c>
      <c r="F1539" s="2">
        <v>0</v>
      </c>
      <c r="G1539" s="3">
        <f t="shared" si="52"/>
        <v>454.79915999999997</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75799.86</v>
      </c>
      <c r="D1540" s="2">
        <f>'P-VRIO'!E7</f>
        <v>75799.86</v>
      </c>
      <c r="E1540" s="2">
        <v>0</v>
      </c>
      <c r="F1540" s="2">
        <v>0</v>
      </c>
      <c r="G1540" s="3">
        <f t="shared" si="52"/>
        <v>682.19874000000004</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75799.86</v>
      </c>
      <c r="D1541" s="2">
        <f>'P-VRIO'!E8</f>
        <v>75799.86</v>
      </c>
      <c r="E1541" s="2">
        <v>0</v>
      </c>
      <c r="F1541" s="2">
        <v>0</v>
      </c>
      <c r="G1541" s="3">
        <f t="shared" si="52"/>
        <v>909.59831999999994</v>
      </c>
      <c r="H1541" s="3">
        <f t="shared" si="63"/>
        <v>0.27999999999883585</v>
      </c>
      <c r="I1541" s="11">
        <f t="shared" ref="I1541:I1546" si="64">G1541*H1541</f>
        <v>254.68752959894107</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80244.289999999994</v>
      </c>
      <c r="D1555" s="2">
        <f>'P-VRIO'!E22</f>
        <v>80244.289999999994</v>
      </c>
      <c r="E1555" s="2">
        <v>0</v>
      </c>
      <c r="F1555" s="2">
        <v>0</v>
      </c>
      <c r="G1555" s="3">
        <f t="shared" si="52"/>
        <v>4333.1916599999995</v>
      </c>
      <c r="H1555" s="3">
        <f t="shared" si="63"/>
        <v>0.57999999998719431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80244.289999999994</v>
      </c>
      <c r="D1556" s="2">
        <f>'P-VRIO'!E23</f>
        <v>80244.289999999994</v>
      </c>
      <c r="E1556" s="2">
        <v>0</v>
      </c>
      <c r="F1556" s="2">
        <v>0</v>
      </c>
      <c r="G1556" s="3">
        <f t="shared" si="52"/>
        <v>4573.9245300000002</v>
      </c>
      <c r="H1556" s="3">
        <f t="shared" si="63"/>
        <v>0.57999999998719431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80244.289999999994</v>
      </c>
      <c r="D1559" s="2">
        <f>'P-VRIO'!E26</f>
        <v>80244.289999999994</v>
      </c>
      <c r="E1559" s="2">
        <v>0</v>
      </c>
      <c r="F1559" s="2">
        <v>0</v>
      </c>
      <c r="G1559" s="3">
        <f t="shared" si="52"/>
        <v>5296.1231399999997</v>
      </c>
      <c r="H1559" s="3">
        <f t="shared" si="63"/>
        <v>0.57999999998719431</v>
      </c>
      <c r="I1559" s="11">
        <f t="shared" si="66"/>
        <v>3071.7514211321795</v>
      </c>
      <c r="J1559" s="3">
        <f>IF(AND(Skriveni!C1559&lt;&gt;0,Skriveni!D1559&lt;&gt;0),1,0)</f>
        <v>1</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289276.99</v>
      </c>
      <c r="D1582" s="7"/>
      <c r="E1582" s="7">
        <v>0</v>
      </c>
      <c r="F1582" s="7">
        <v>0</v>
      </c>
      <c r="G1582" s="8">
        <f t="shared" ref="G1582:G1686" si="70">B1582/1000*C1582</f>
        <v>289.27699000000001</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3880618.4899999998</v>
      </c>
      <c r="D1583" s="2">
        <v>0</v>
      </c>
      <c r="E1583" s="2">
        <v>0</v>
      </c>
      <c r="F1583" s="2">
        <v>0</v>
      </c>
      <c r="G1583" s="3">
        <f t="shared" si="70"/>
        <v>7761.2369799999997</v>
      </c>
      <c r="H1583" s="3">
        <f t="shared" si="71"/>
        <v>0.48999999975785613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3101803.05</v>
      </c>
      <c r="D1585" s="2">
        <v>0</v>
      </c>
      <c r="E1585" s="2">
        <v>0</v>
      </c>
      <c r="F1585" s="2">
        <v>0</v>
      </c>
      <c r="G1585" s="3">
        <f t="shared" si="70"/>
        <v>12407.2122</v>
      </c>
      <c r="H1585" s="3">
        <f t="shared" si="71"/>
        <v>4.9999999813735485E-2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2262051.2999999998</v>
      </c>
      <c r="D1586" s="2">
        <v>0</v>
      </c>
      <c r="E1586" s="2">
        <v>0</v>
      </c>
      <c r="F1586" s="2">
        <v>0</v>
      </c>
      <c r="G1586" s="3">
        <f t="shared" si="70"/>
        <v>11310.2565</v>
      </c>
      <c r="H1586" s="3">
        <f t="shared" si="71"/>
        <v>0.29999999981373549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788486.98</v>
      </c>
      <c r="D1587" s="2">
        <v>0</v>
      </c>
      <c r="E1587" s="2">
        <v>0</v>
      </c>
      <c r="F1587" s="2">
        <v>0</v>
      </c>
      <c r="G1587" s="3">
        <f t="shared" si="70"/>
        <v>4730.9218799999999</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1638.16</v>
      </c>
      <c r="D1588" s="2">
        <v>0</v>
      </c>
      <c r="E1588" s="2">
        <v>0</v>
      </c>
      <c r="F1588" s="2">
        <v>0</v>
      </c>
      <c r="G1588" s="3">
        <f t="shared" si="70"/>
        <v>11.467120000000001</v>
      </c>
      <c r="H1588" s="3">
        <f t="shared" si="71"/>
        <v>0.16000000000008185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10000</v>
      </c>
      <c r="D1592" s="2">
        <v>0</v>
      </c>
      <c r="E1592" s="2">
        <v>0</v>
      </c>
      <c r="F1592" s="2">
        <v>0</v>
      </c>
      <c r="G1592" s="3">
        <f t="shared" si="70"/>
        <v>110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39626.61</v>
      </c>
      <c r="D1593" s="2">
        <v>0</v>
      </c>
      <c r="E1593" s="2">
        <v>0</v>
      </c>
      <c r="F1593" s="2">
        <v>0</v>
      </c>
      <c r="G1593" s="3">
        <f t="shared" si="70"/>
        <v>475.51931999999999</v>
      </c>
      <c r="H1593" s="3">
        <f t="shared" si="71"/>
        <v>0.38999999999941792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108775.17</v>
      </c>
      <c r="D1594" s="2">
        <v>0</v>
      </c>
      <c r="E1594" s="2">
        <v>0</v>
      </c>
      <c r="F1594" s="2">
        <v>0</v>
      </c>
      <c r="G1594" s="3">
        <f t="shared" si="70"/>
        <v>1414.0772099999999</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670040.27</v>
      </c>
      <c r="D1601" s="2">
        <v>0</v>
      </c>
      <c r="E1601" s="2">
        <v>0</v>
      </c>
      <c r="F1601" s="2">
        <v>0</v>
      </c>
      <c r="G1601" s="3">
        <f>B1601/1000*C1601</f>
        <v>13400.805400000001</v>
      </c>
      <c r="H1601" s="3">
        <f>ABS(C1601-ROUND(C1601,0))</f>
        <v>0.27000000001862645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3881177.6199999996</v>
      </c>
      <c r="D1602" s="2">
        <v>0</v>
      </c>
      <c r="E1602" s="2">
        <v>0</v>
      </c>
      <c r="F1602" s="2">
        <v>0</v>
      </c>
      <c r="G1602" s="3">
        <f t="shared" si="70"/>
        <v>81504.730020000003</v>
      </c>
      <c r="H1602" s="3">
        <f t="shared" si="71"/>
        <v>0.38000000035390258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3096659.78</v>
      </c>
      <c r="D1604" s="2">
        <v>0</v>
      </c>
      <c r="E1604" s="2">
        <v>0</v>
      </c>
      <c r="F1604" s="2">
        <v>0</v>
      </c>
      <c r="G1604" s="3">
        <f t="shared" si="70"/>
        <v>71223.174939999997</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2241693.19</v>
      </c>
      <c r="D1605" s="2">
        <v>0</v>
      </c>
      <c r="E1605" s="2">
        <v>0</v>
      </c>
      <c r="F1605" s="2">
        <v>0</v>
      </c>
      <c r="G1605" s="3">
        <f t="shared" si="70"/>
        <v>53800.636559999999</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753142.42</v>
      </c>
      <c r="D1606" s="2">
        <v>0</v>
      </c>
      <c r="E1606" s="2">
        <v>0</v>
      </c>
      <c r="F1606" s="2">
        <v>0</v>
      </c>
      <c r="G1606" s="3">
        <f t="shared" si="70"/>
        <v>18828.560500000003</v>
      </c>
      <c r="H1606" s="3">
        <f t="shared" si="71"/>
        <v>0.42000000004190952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1705.67</v>
      </c>
      <c r="D1607" s="2">
        <v>0</v>
      </c>
      <c r="E1607" s="2">
        <v>0</v>
      </c>
      <c r="F1607" s="2">
        <v>0</v>
      </c>
      <c r="G1607" s="3">
        <f t="shared" si="70"/>
        <v>44.34742</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10000</v>
      </c>
      <c r="D1611" s="2">
        <v>0</v>
      </c>
      <c r="E1611" s="2">
        <v>0</v>
      </c>
      <c r="F1611" s="2">
        <v>0</v>
      </c>
      <c r="G1611" s="3">
        <f t="shared" si="70"/>
        <v>300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90118.5</v>
      </c>
      <c r="D1612" s="2">
        <v>0</v>
      </c>
      <c r="E1612" s="2">
        <v>0</v>
      </c>
      <c r="F1612" s="2">
        <v>0</v>
      </c>
      <c r="G1612" s="3">
        <f t="shared" si="70"/>
        <v>2793.6734999999999</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128009.98</v>
      </c>
      <c r="D1613" s="2">
        <v>0</v>
      </c>
      <c r="E1613" s="2">
        <v>0</v>
      </c>
      <c r="F1613" s="2">
        <v>0</v>
      </c>
      <c r="G1613" s="3">
        <f t="shared" si="70"/>
        <v>4096.3193599999995</v>
      </c>
      <c r="H1613" s="3">
        <f t="shared" si="71"/>
        <v>2.0000000004074536E-2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656507.86</v>
      </c>
      <c r="D1620" s="2">
        <v>0</v>
      </c>
      <c r="E1620" s="2">
        <v>0</v>
      </c>
      <c r="F1620" s="2">
        <v>0</v>
      </c>
      <c r="G1620" s="3">
        <f>B1620/1000*C1620</f>
        <v>25603.806539999998</v>
      </c>
      <c r="H1620" s="3">
        <f>ABS(C1620-ROUND(C1620,0))</f>
        <v>0.14000000001396984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288717.85999999987</v>
      </c>
      <c r="D1621" s="2">
        <v>0</v>
      </c>
      <c r="E1621" s="2">
        <v>0</v>
      </c>
      <c r="F1621" s="2">
        <v>0</v>
      </c>
      <c r="G1621" s="3">
        <f t="shared" si="70"/>
        <v>11548.714399999995</v>
      </c>
      <c r="H1621" s="3">
        <f t="shared" si="71"/>
        <v>0.14000000013038516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288717.86</v>
      </c>
      <c r="D1681" s="2">
        <v>0</v>
      </c>
      <c r="E1681" s="2">
        <v>0</v>
      </c>
      <c r="F1681" s="2">
        <v>0</v>
      </c>
      <c r="G1681" s="3">
        <f t="shared" si="70"/>
        <v>28871.786</v>
      </c>
      <c r="H1681" s="3">
        <f t="shared" si="71"/>
        <v>0.14000000001396984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255396.82</v>
      </c>
      <c r="D1683" s="2">
        <v>0</v>
      </c>
      <c r="E1683" s="2">
        <v>0</v>
      </c>
      <c r="F1683" s="2">
        <v>0</v>
      </c>
      <c r="G1683" s="3">
        <f t="shared" si="70"/>
        <v>26050.475640000001</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19788.63</v>
      </c>
      <c r="D1684" s="2">
        <v>0</v>
      </c>
      <c r="E1684" s="2">
        <v>0</v>
      </c>
      <c r="F1684" s="2">
        <v>0</v>
      </c>
      <c r="G1684" s="3">
        <f t="shared" si="70"/>
        <v>2038.2288900000001</v>
      </c>
      <c r="H1684" s="3">
        <f t="shared" si="71"/>
        <v>0.36999999999898137</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13532.41</v>
      </c>
      <c r="D1686" s="14">
        <v>0</v>
      </c>
      <c r="E1686" s="14">
        <v>0</v>
      </c>
      <c r="F1686" s="14">
        <v>0</v>
      </c>
      <c r="G1686" s="15">
        <f t="shared" si="70"/>
        <v>1420.9030499999999</v>
      </c>
      <c r="H1686" s="15">
        <f t="shared" si="71"/>
        <v>0.40999999999985448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31874</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2753243.21</v>
      </c>
      <c r="I17" s="275">
        <f>'PR-RAS'!E6</f>
        <v>2926256.96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2450659.5700000003</v>
      </c>
      <c r="I18" s="275">
        <f>'PR-RAS'!E152</f>
        <v>3004260.85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58120.049999999705</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127459.01000000005</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17558632.289999999</v>
      </c>
      <c r="I22" s="275">
        <f>BILANCA!E7</f>
        <v>17671851.889999997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362752.05</v>
      </c>
      <c r="I23" s="275">
        <f>BILANCA!E69</f>
        <v>172341.51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289501.45</v>
      </c>
      <c r="I24" s="275">
        <f>BILANCA!E177</f>
        <v>288942.31999999995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17631882.890000001</v>
      </c>
      <c r="I25" s="275">
        <f>BILANCA!E251</f>
        <v>17555251.079999998</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2747345.03</v>
      </c>
      <c r="I31" s="275">
        <f>'RAS-funkcijski'!E141</f>
        <v>3113036.02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156044.15</v>
      </c>
      <c r="I33" s="275">
        <f>'P-VRIO'!E5</f>
        <v>156044.15</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80244.289999999994</v>
      </c>
      <c r="I34" s="275">
        <f>'P-VRIO'!E22</f>
        <v>80244.289999999994</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289276.99</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288717.85999999987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288717.86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B8" sqref="B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2753243.21</v>
      </c>
      <c r="E6" s="60">
        <f>E7+E43+E49+E82+E106+E125+E134+E140</f>
        <v>2926256.96</v>
      </c>
      <c r="F6" s="45">
        <f t="shared" ref="F6:F132" si="0">IF(D6&lt;&gt;0,IF(E6/D6&gt;=100,"&gt;&gt;100",E6/D6*100),"-")</f>
        <v>106.28399806350561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17000</v>
      </c>
      <c r="E49" s="60">
        <f>E50+E53+E58+E61+E64+E68+E71+E74+E77</f>
        <v>21500</v>
      </c>
      <c r="F49" s="45">
        <f t="shared" si="0"/>
        <v>126.47058823529412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17000</v>
      </c>
      <c r="E68" s="60">
        <f t="shared" si="11"/>
        <v>21500</v>
      </c>
      <c r="F68" s="45">
        <f t="shared" si="0"/>
        <v>126.47058823529412</v>
      </c>
    </row>
    <row r="69" spans="1:6" ht="12.75" customHeight="1" x14ac:dyDescent="0.2">
      <c r="A69" s="63" t="s">
        <v>141</v>
      </c>
      <c r="B69" s="64" t="s">
        <v>142</v>
      </c>
      <c r="C69" s="247" t="s">
        <v>141</v>
      </c>
      <c r="D69" s="194">
        <v>17000</v>
      </c>
      <c r="E69" s="194">
        <v>21500</v>
      </c>
      <c r="F69" s="45">
        <f t="shared" si="0"/>
        <v>126.47058823529412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1.78</v>
      </c>
      <c r="E82" s="60">
        <f t="shared" si="15"/>
        <v>1.73</v>
      </c>
      <c r="F82" s="45">
        <f t="shared" si="0"/>
        <v>97.191011235955045</v>
      </c>
    </row>
    <row r="83" spans="1:6" ht="12.75" customHeight="1" x14ac:dyDescent="0.2">
      <c r="A83" s="63">
        <v>641</v>
      </c>
      <c r="B83" s="64" t="s">
        <v>169</v>
      </c>
      <c r="C83" s="247" t="s">
        <v>170</v>
      </c>
      <c r="D83" s="60">
        <f t="shared" ref="D83:E83" si="16">SUM(D84:D90)</f>
        <v>1.78</v>
      </c>
      <c r="E83" s="60">
        <f t="shared" si="16"/>
        <v>1.73</v>
      </c>
      <c r="F83" s="45">
        <f t="shared" si="0"/>
        <v>97.191011235955045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1.78</v>
      </c>
      <c r="E85" s="194">
        <v>1.73</v>
      </c>
      <c r="F85" s="45">
        <f t="shared" si="0"/>
        <v>97.191011235955045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570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570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v>570</v>
      </c>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200306.33000000002</v>
      </c>
      <c r="E125" s="60">
        <f t="shared" si="22"/>
        <v>145148.03</v>
      </c>
      <c r="F125" s="45">
        <f t="shared" si="0"/>
        <v>72.463027004688257</v>
      </c>
    </row>
    <row r="126" spans="1:6" ht="12.75" customHeight="1" x14ac:dyDescent="0.2">
      <c r="A126" s="63">
        <v>661</v>
      </c>
      <c r="B126" s="65" t="s">
        <v>255</v>
      </c>
      <c r="C126" s="247" t="s">
        <v>256</v>
      </c>
      <c r="D126" s="60">
        <f t="shared" ref="D126:E126" si="23">SUM(D127:D128)</f>
        <v>117604.33</v>
      </c>
      <c r="E126" s="60">
        <f t="shared" si="23"/>
        <v>142493.03</v>
      </c>
      <c r="F126" s="45">
        <f t="shared" si="0"/>
        <v>121.16308132532194</v>
      </c>
    </row>
    <row r="127" spans="1:6" ht="12.75" customHeight="1" x14ac:dyDescent="0.2">
      <c r="A127" s="63">
        <v>6614</v>
      </c>
      <c r="B127" s="65" t="s">
        <v>257</v>
      </c>
      <c r="C127" s="247" t="s">
        <v>258</v>
      </c>
      <c r="D127" s="194">
        <v>90767.96</v>
      </c>
      <c r="E127" s="194">
        <v>100277.35</v>
      </c>
      <c r="F127" s="45">
        <f t="shared" si="0"/>
        <v>110.47659328247545</v>
      </c>
    </row>
    <row r="128" spans="1:6" ht="12.75" customHeight="1" x14ac:dyDescent="0.2">
      <c r="A128" s="63">
        <v>6615</v>
      </c>
      <c r="B128" s="65" t="s">
        <v>259</v>
      </c>
      <c r="C128" s="247" t="s">
        <v>260</v>
      </c>
      <c r="D128" s="194">
        <v>26836.37</v>
      </c>
      <c r="E128" s="194">
        <v>42215.68</v>
      </c>
      <c r="F128" s="45">
        <f t="shared" si="0"/>
        <v>157.30771337554222</v>
      </c>
    </row>
    <row r="129" spans="1:6" ht="36" x14ac:dyDescent="0.2">
      <c r="A129" s="63">
        <v>663</v>
      </c>
      <c r="B129" s="182" t="s">
        <v>261</v>
      </c>
      <c r="C129" s="247" t="s">
        <v>262</v>
      </c>
      <c r="D129" s="60">
        <f t="shared" ref="D129:E129" si="24">SUM(D130:D133)</f>
        <v>82702</v>
      </c>
      <c r="E129" s="60">
        <f t="shared" si="24"/>
        <v>2655</v>
      </c>
      <c r="F129" s="45">
        <f t="shared" si="0"/>
        <v>3.2103213948876692</v>
      </c>
    </row>
    <row r="130" spans="1:6" ht="12.75" customHeight="1" x14ac:dyDescent="0.2">
      <c r="A130" s="63">
        <v>6631</v>
      </c>
      <c r="B130" s="65" t="s">
        <v>263</v>
      </c>
      <c r="C130" s="247" t="s">
        <v>264</v>
      </c>
      <c r="D130" s="194">
        <v>40</v>
      </c>
      <c r="E130" s="194">
        <v>2655</v>
      </c>
      <c r="F130" s="45">
        <f t="shared" si="0"/>
        <v>6637.5</v>
      </c>
    </row>
    <row r="131" spans="1:6" ht="12.75" customHeight="1" x14ac:dyDescent="0.2">
      <c r="A131" s="63">
        <v>6632</v>
      </c>
      <c r="B131" s="182" t="s">
        <v>265</v>
      </c>
      <c r="C131" s="247" t="s">
        <v>266</v>
      </c>
      <c r="D131" s="194">
        <v>82662</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2534442.0300000003</v>
      </c>
      <c r="E134" s="60">
        <f t="shared" si="25"/>
        <v>2758477.2</v>
      </c>
      <c r="F134" s="45">
        <f t="shared" ref="F134:F229" si="26">IF(D134&lt;&gt;0,IF(E134/D134&gt;=100,"&gt;&gt;100",E134/D134*100),"-")</f>
        <v>108.83962494892809</v>
      </c>
    </row>
    <row r="135" spans="1:6" ht="24" x14ac:dyDescent="0.2">
      <c r="A135" s="63">
        <v>671</v>
      </c>
      <c r="B135" s="182" t="s">
        <v>273</v>
      </c>
      <c r="C135" s="247" t="s">
        <v>274</v>
      </c>
      <c r="D135" s="60">
        <f t="shared" ref="D135:E135" si="27">SUM(D136:D138)</f>
        <v>2534442.0300000003</v>
      </c>
      <c r="E135" s="60">
        <f t="shared" si="27"/>
        <v>2758477.2</v>
      </c>
      <c r="F135" s="45">
        <f t="shared" si="26"/>
        <v>108.83962494892809</v>
      </c>
    </row>
    <row r="136" spans="1:6" ht="12.75" customHeight="1" x14ac:dyDescent="0.2">
      <c r="A136" s="63">
        <v>6711</v>
      </c>
      <c r="B136" s="65" t="s">
        <v>275</v>
      </c>
      <c r="C136" s="247" t="s">
        <v>276</v>
      </c>
      <c r="D136" s="194">
        <v>2325377.9500000002</v>
      </c>
      <c r="E136" s="194">
        <v>2684745.66</v>
      </c>
      <c r="F136" s="45">
        <f t="shared" si="26"/>
        <v>115.45416348340277</v>
      </c>
    </row>
    <row r="137" spans="1:6" ht="24" x14ac:dyDescent="0.2">
      <c r="A137" s="63">
        <v>6712</v>
      </c>
      <c r="B137" s="182" t="s">
        <v>277</v>
      </c>
      <c r="C137" s="247" t="s">
        <v>278</v>
      </c>
      <c r="D137" s="194">
        <v>209064.08</v>
      </c>
      <c r="E137" s="194">
        <v>73731.539999999994</v>
      </c>
      <c r="F137" s="45">
        <f t="shared" si="26"/>
        <v>35.267435706793819</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1493.07</v>
      </c>
      <c r="E140" s="60">
        <f t="shared" si="28"/>
        <v>560</v>
      </c>
      <c r="F140" s="45">
        <f t="shared" si="26"/>
        <v>37.506613889502837</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1493.07</v>
      </c>
      <c r="E151" s="194">
        <v>560</v>
      </c>
      <c r="F151" s="45">
        <f t="shared" si="26"/>
        <v>37.506613889502837</v>
      </c>
    </row>
    <row r="152" spans="1:6" ht="12.75" customHeight="1" x14ac:dyDescent="0.2">
      <c r="A152" s="63">
        <v>3</v>
      </c>
      <c r="B152" s="64" t="s">
        <v>307</v>
      </c>
      <c r="C152" s="247" t="s">
        <v>13</v>
      </c>
      <c r="D152" s="60">
        <f>D153+D164+D202+D221+D230+D262+D273</f>
        <v>2450659.5700000003</v>
      </c>
      <c r="E152" s="60">
        <f>E153+E164+E202+E221+E230+E262+E273</f>
        <v>3004260.85</v>
      </c>
      <c r="F152" s="45">
        <f t="shared" si="26"/>
        <v>122.5898891374782</v>
      </c>
    </row>
    <row r="153" spans="1:6" ht="12.75" customHeight="1" x14ac:dyDescent="0.2">
      <c r="A153" s="63">
        <v>31</v>
      </c>
      <c r="B153" s="64" t="s">
        <v>308</v>
      </c>
      <c r="C153" s="247" t="s">
        <v>309</v>
      </c>
      <c r="D153" s="60">
        <f t="shared" ref="D153:E153" si="30">D154+D159+D160</f>
        <v>1772162.9200000002</v>
      </c>
      <c r="E153" s="60">
        <f t="shared" si="30"/>
        <v>2217921.96</v>
      </c>
      <c r="F153" s="45">
        <f t="shared" si="26"/>
        <v>125.15338939604943</v>
      </c>
    </row>
    <row r="154" spans="1:6" ht="12.75" customHeight="1" x14ac:dyDescent="0.2">
      <c r="A154" s="63">
        <v>311</v>
      </c>
      <c r="B154" s="64" t="s">
        <v>310</v>
      </c>
      <c r="C154" s="247" t="s">
        <v>311</v>
      </c>
      <c r="D154" s="60">
        <f t="shared" ref="D154:E154" si="31">SUM(D155:D158)</f>
        <v>1312237.3500000001</v>
      </c>
      <c r="E154" s="60">
        <f t="shared" si="31"/>
        <v>1683695.05</v>
      </c>
      <c r="F154" s="45">
        <f t="shared" si="26"/>
        <v>128.30720372347272</v>
      </c>
    </row>
    <row r="155" spans="1:6" ht="12.75" customHeight="1" x14ac:dyDescent="0.2">
      <c r="A155" s="63">
        <v>3111</v>
      </c>
      <c r="B155" s="64" t="s">
        <v>312</v>
      </c>
      <c r="C155" s="247" t="s">
        <v>313</v>
      </c>
      <c r="D155" s="194">
        <v>1312237.3500000001</v>
      </c>
      <c r="E155" s="194">
        <v>1683695.05</v>
      </c>
      <c r="F155" s="45">
        <f t="shared" si="26"/>
        <v>128.30720372347272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243406.47</v>
      </c>
      <c r="E159" s="194">
        <v>247943.67</v>
      </c>
      <c r="F159" s="45">
        <f t="shared" si="26"/>
        <v>101.86404248005405</v>
      </c>
    </row>
    <row r="160" spans="1:6" ht="12.75" customHeight="1" x14ac:dyDescent="0.2">
      <c r="A160" s="63">
        <v>313</v>
      </c>
      <c r="B160" s="65" t="s">
        <v>322</v>
      </c>
      <c r="C160" s="247" t="s">
        <v>323</v>
      </c>
      <c r="D160" s="60">
        <f t="shared" ref="D160:E160" si="32">SUM(D161:D163)</f>
        <v>216519.1</v>
      </c>
      <c r="E160" s="60">
        <f t="shared" si="32"/>
        <v>286283.24</v>
      </c>
      <c r="F160" s="45">
        <f t="shared" si="26"/>
        <v>132.22077867495292</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216519.1</v>
      </c>
      <c r="E162" s="194">
        <v>286283.24</v>
      </c>
      <c r="F162" s="45">
        <f t="shared" si="26"/>
        <v>132.22077867495292</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674304.77</v>
      </c>
      <c r="E164" s="60">
        <f>E165+E170+E178+E188+E189+E194</f>
        <v>774700.73</v>
      </c>
      <c r="F164" s="45">
        <f t="shared" si="26"/>
        <v>114.8888105893126</v>
      </c>
    </row>
    <row r="165" spans="1:6" ht="12.75" customHeight="1" x14ac:dyDescent="0.2">
      <c r="A165" s="63">
        <v>321</v>
      </c>
      <c r="B165" s="64" t="s">
        <v>332</v>
      </c>
      <c r="C165" s="247" t="s">
        <v>333</v>
      </c>
      <c r="D165" s="60">
        <f t="shared" ref="D165:E165" si="33">SUM(D166:D169)</f>
        <v>61068.09</v>
      </c>
      <c r="E165" s="60">
        <f t="shared" si="33"/>
        <v>67538.670000000013</v>
      </c>
      <c r="F165" s="45">
        <f t="shared" si="26"/>
        <v>110.5956809849465</v>
      </c>
    </row>
    <row r="166" spans="1:6" ht="12.75" customHeight="1" x14ac:dyDescent="0.2">
      <c r="A166" s="63">
        <v>3211</v>
      </c>
      <c r="B166" s="64" t="s">
        <v>334</v>
      </c>
      <c r="C166" s="247" t="s">
        <v>335</v>
      </c>
      <c r="D166" s="194">
        <v>10900.89</v>
      </c>
      <c r="E166" s="194">
        <v>14764.44</v>
      </c>
      <c r="F166" s="45">
        <f t="shared" si="26"/>
        <v>135.44251891359332</v>
      </c>
    </row>
    <row r="167" spans="1:6" ht="12.75" customHeight="1" x14ac:dyDescent="0.2">
      <c r="A167" s="63">
        <v>3212</v>
      </c>
      <c r="B167" s="64" t="s">
        <v>336</v>
      </c>
      <c r="C167" s="247" t="s">
        <v>337</v>
      </c>
      <c r="D167" s="194">
        <v>47916.88</v>
      </c>
      <c r="E167" s="194">
        <v>46450.47</v>
      </c>
      <c r="F167" s="45">
        <f t="shared" si="26"/>
        <v>96.939679712034675</v>
      </c>
    </row>
    <row r="168" spans="1:6" ht="12.75" customHeight="1" x14ac:dyDescent="0.2">
      <c r="A168" s="63">
        <v>3213</v>
      </c>
      <c r="B168" s="64" t="s">
        <v>338</v>
      </c>
      <c r="C168" s="247" t="s">
        <v>339</v>
      </c>
      <c r="D168" s="194">
        <v>1770.32</v>
      </c>
      <c r="E168" s="194">
        <v>4067.76</v>
      </c>
      <c r="F168" s="45">
        <f t="shared" si="26"/>
        <v>229.7754078358715</v>
      </c>
    </row>
    <row r="169" spans="1:6" ht="12.75" customHeight="1" x14ac:dyDescent="0.2">
      <c r="A169" s="63">
        <v>3214</v>
      </c>
      <c r="B169" s="64" t="s">
        <v>340</v>
      </c>
      <c r="C169" s="247" t="s">
        <v>341</v>
      </c>
      <c r="D169" s="194">
        <v>480</v>
      </c>
      <c r="E169" s="194">
        <v>2256</v>
      </c>
      <c r="F169" s="45">
        <f t="shared" si="26"/>
        <v>470</v>
      </c>
    </row>
    <row r="170" spans="1:6" ht="12.75" customHeight="1" x14ac:dyDescent="0.2">
      <c r="A170" s="63">
        <v>322</v>
      </c>
      <c r="B170" s="64" t="s">
        <v>342</v>
      </c>
      <c r="C170" s="247" t="s">
        <v>343</v>
      </c>
      <c r="D170" s="60">
        <f t="shared" ref="D170:E170" si="34">SUM(D171:D177)</f>
        <v>172633.11</v>
      </c>
      <c r="E170" s="60">
        <f t="shared" si="34"/>
        <v>196605.06999999995</v>
      </c>
      <c r="F170" s="45">
        <f t="shared" si="26"/>
        <v>113.88607318723503</v>
      </c>
    </row>
    <row r="171" spans="1:6" ht="12.75" customHeight="1" x14ac:dyDescent="0.2">
      <c r="A171" s="63">
        <v>3221</v>
      </c>
      <c r="B171" s="64" t="s">
        <v>344</v>
      </c>
      <c r="C171" s="247" t="s">
        <v>345</v>
      </c>
      <c r="D171" s="194">
        <v>57248.89</v>
      </c>
      <c r="E171" s="194">
        <v>70041.31</v>
      </c>
      <c r="F171" s="45">
        <f t="shared" si="26"/>
        <v>122.34527167251628</v>
      </c>
    </row>
    <row r="172" spans="1:6" ht="12.75" customHeight="1" x14ac:dyDescent="0.2">
      <c r="A172" s="63">
        <v>3222</v>
      </c>
      <c r="B172" s="64" t="s">
        <v>346</v>
      </c>
      <c r="C172" s="247" t="s">
        <v>347</v>
      </c>
      <c r="D172" s="194">
        <v>62255.76</v>
      </c>
      <c r="E172" s="194">
        <v>56893.86</v>
      </c>
      <c r="F172" s="45">
        <f t="shared" si="26"/>
        <v>91.387302957991352</v>
      </c>
    </row>
    <row r="173" spans="1:6" ht="12.75" customHeight="1" x14ac:dyDescent="0.2">
      <c r="A173" s="63">
        <v>3223</v>
      </c>
      <c r="B173" s="65" t="s">
        <v>348</v>
      </c>
      <c r="C173" s="247" t="s">
        <v>349</v>
      </c>
      <c r="D173" s="194">
        <v>31045.62</v>
      </c>
      <c r="E173" s="194">
        <v>33926.879999999997</v>
      </c>
      <c r="F173" s="45">
        <f t="shared" si="26"/>
        <v>109.28072945555604</v>
      </c>
    </row>
    <row r="174" spans="1:6" ht="12.75" customHeight="1" x14ac:dyDescent="0.2">
      <c r="A174" s="63">
        <v>3224</v>
      </c>
      <c r="B174" s="65" t="s">
        <v>350</v>
      </c>
      <c r="C174" s="247" t="s">
        <v>351</v>
      </c>
      <c r="D174" s="194">
        <v>9369.2800000000007</v>
      </c>
      <c r="E174" s="194">
        <v>22378.67</v>
      </c>
      <c r="F174" s="45">
        <f t="shared" si="26"/>
        <v>238.85154462242562</v>
      </c>
    </row>
    <row r="175" spans="1:6" ht="12.75" customHeight="1" x14ac:dyDescent="0.2">
      <c r="A175" s="63">
        <v>3225</v>
      </c>
      <c r="B175" s="65" t="s">
        <v>352</v>
      </c>
      <c r="C175" s="247" t="s">
        <v>353</v>
      </c>
      <c r="D175" s="194">
        <v>5618.45</v>
      </c>
      <c r="E175" s="194">
        <v>5862.61</v>
      </c>
      <c r="F175" s="45">
        <f t="shared" si="26"/>
        <v>104.34568252809939</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7095.11</v>
      </c>
      <c r="E177" s="194">
        <v>7501.74</v>
      </c>
      <c r="F177" s="45">
        <f t="shared" si="26"/>
        <v>105.73113031369492</v>
      </c>
    </row>
    <row r="178" spans="1:6" ht="12.75" customHeight="1" x14ac:dyDescent="0.2">
      <c r="A178" s="63">
        <v>323</v>
      </c>
      <c r="B178" s="65" t="s">
        <v>358</v>
      </c>
      <c r="C178" s="247" t="s">
        <v>359</v>
      </c>
      <c r="D178" s="60">
        <f t="shared" ref="D178:E178" si="35">SUM(D179:D187)</f>
        <v>402935.44</v>
      </c>
      <c r="E178" s="60">
        <f t="shared" si="35"/>
        <v>467710.55</v>
      </c>
      <c r="F178" s="45">
        <f t="shared" si="26"/>
        <v>116.07580360764493</v>
      </c>
    </row>
    <row r="179" spans="1:6" ht="12.75" customHeight="1" x14ac:dyDescent="0.2">
      <c r="A179" s="63">
        <v>3231</v>
      </c>
      <c r="B179" s="65" t="s">
        <v>360</v>
      </c>
      <c r="C179" s="247" t="s">
        <v>361</v>
      </c>
      <c r="D179" s="194">
        <v>36458.120000000003</v>
      </c>
      <c r="E179" s="194">
        <v>21164.54</v>
      </c>
      <c r="F179" s="45">
        <f t="shared" si="26"/>
        <v>58.051649399365623</v>
      </c>
    </row>
    <row r="180" spans="1:6" ht="12.75" customHeight="1" x14ac:dyDescent="0.2">
      <c r="A180" s="63">
        <v>3232</v>
      </c>
      <c r="B180" s="65" t="s">
        <v>362</v>
      </c>
      <c r="C180" s="247" t="s">
        <v>363</v>
      </c>
      <c r="D180" s="194">
        <v>68761.25</v>
      </c>
      <c r="E180" s="194">
        <v>94881.23</v>
      </c>
      <c r="F180" s="45">
        <f t="shared" si="26"/>
        <v>137.98648221200168</v>
      </c>
    </row>
    <row r="181" spans="1:6" ht="12.75" customHeight="1" x14ac:dyDescent="0.2">
      <c r="A181" s="63">
        <v>3233</v>
      </c>
      <c r="B181" s="65" t="s">
        <v>364</v>
      </c>
      <c r="C181" s="247" t="s">
        <v>365</v>
      </c>
      <c r="D181" s="194">
        <v>14085.5</v>
      </c>
      <c r="E181" s="194">
        <v>17686.7</v>
      </c>
      <c r="F181" s="45">
        <f t="shared" si="26"/>
        <v>125.56671754641297</v>
      </c>
    </row>
    <row r="182" spans="1:6" ht="12.75" customHeight="1" x14ac:dyDescent="0.2">
      <c r="A182" s="63">
        <v>3234</v>
      </c>
      <c r="B182" s="65" t="s">
        <v>366</v>
      </c>
      <c r="C182" s="247" t="s">
        <v>367</v>
      </c>
      <c r="D182" s="194">
        <v>32569.43</v>
      </c>
      <c r="E182" s="194">
        <v>21224.22</v>
      </c>
      <c r="F182" s="45">
        <f t="shared" si="26"/>
        <v>65.166077515019467</v>
      </c>
    </row>
    <row r="183" spans="1:6" ht="12.75" customHeight="1" x14ac:dyDescent="0.2">
      <c r="A183" s="63">
        <v>3235</v>
      </c>
      <c r="B183" s="64" t="s">
        <v>368</v>
      </c>
      <c r="C183" s="247" t="s">
        <v>369</v>
      </c>
      <c r="D183" s="194">
        <v>110691.9</v>
      </c>
      <c r="E183" s="194">
        <v>84252.74</v>
      </c>
      <c r="F183" s="45">
        <f t="shared" si="26"/>
        <v>76.114638921185758</v>
      </c>
    </row>
    <row r="184" spans="1:6" ht="12.75" customHeight="1" x14ac:dyDescent="0.2">
      <c r="A184" s="63">
        <v>3236</v>
      </c>
      <c r="B184" s="64" t="s">
        <v>370</v>
      </c>
      <c r="C184" s="247" t="s">
        <v>371</v>
      </c>
      <c r="D184" s="194">
        <v>4065</v>
      </c>
      <c r="E184" s="194">
        <v>14700.81</v>
      </c>
      <c r="F184" s="45">
        <f t="shared" si="26"/>
        <v>361.64354243542437</v>
      </c>
    </row>
    <row r="185" spans="1:6" ht="12.75" customHeight="1" x14ac:dyDescent="0.2">
      <c r="A185" s="63">
        <v>3237</v>
      </c>
      <c r="B185" s="64" t="s">
        <v>372</v>
      </c>
      <c r="C185" s="247" t="s">
        <v>373</v>
      </c>
      <c r="D185" s="194">
        <v>110275.33</v>
      </c>
      <c r="E185" s="194">
        <v>160554.43</v>
      </c>
      <c r="F185" s="45">
        <f t="shared" si="26"/>
        <v>145.59415056840001</v>
      </c>
    </row>
    <row r="186" spans="1:6" ht="12.75" customHeight="1" x14ac:dyDescent="0.2">
      <c r="A186" s="63">
        <v>3238</v>
      </c>
      <c r="B186" s="64" t="s">
        <v>374</v>
      </c>
      <c r="C186" s="247" t="s">
        <v>375</v>
      </c>
      <c r="D186" s="194">
        <v>14487.58</v>
      </c>
      <c r="E186" s="194">
        <v>35648.67</v>
      </c>
      <c r="F186" s="45">
        <f t="shared" si="26"/>
        <v>246.06366280634862</v>
      </c>
    </row>
    <row r="187" spans="1:6" ht="12.75" customHeight="1" x14ac:dyDescent="0.2">
      <c r="A187" s="63">
        <v>3239</v>
      </c>
      <c r="B187" s="64" t="s">
        <v>376</v>
      </c>
      <c r="C187" s="247" t="s">
        <v>377</v>
      </c>
      <c r="D187" s="194">
        <v>11541.33</v>
      </c>
      <c r="E187" s="194">
        <v>17597.21</v>
      </c>
      <c r="F187" s="45">
        <f t="shared" si="26"/>
        <v>152.47124898083669</v>
      </c>
    </row>
    <row r="188" spans="1:6" ht="12.75" customHeight="1" x14ac:dyDescent="0.2">
      <c r="A188" s="63">
        <v>324</v>
      </c>
      <c r="B188" s="64" t="s">
        <v>378</v>
      </c>
      <c r="C188" s="247" t="s">
        <v>379</v>
      </c>
      <c r="D188" s="194">
        <v>2624.3</v>
      </c>
      <c r="E188" s="194">
        <v>3123.98</v>
      </c>
      <c r="F188" s="45">
        <f t="shared" si="26"/>
        <v>119.04050603970582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35043.83</v>
      </c>
      <c r="E194" s="60">
        <f t="shared" si="36"/>
        <v>39722.460000000006</v>
      </c>
      <c r="F194" s="45">
        <f t="shared" si="26"/>
        <v>113.35079527551642</v>
      </c>
    </row>
    <row r="195" spans="1:6" ht="12.75" customHeight="1" x14ac:dyDescent="0.2">
      <c r="A195" s="63">
        <v>3291</v>
      </c>
      <c r="B195" s="183" t="s">
        <v>392</v>
      </c>
      <c r="C195" s="247" t="s">
        <v>393</v>
      </c>
      <c r="D195" s="194">
        <v>11700.9</v>
      </c>
      <c r="E195" s="194">
        <v>11914.2</v>
      </c>
      <c r="F195" s="45">
        <f t="shared" si="26"/>
        <v>101.82293669717714</v>
      </c>
    </row>
    <row r="196" spans="1:6" ht="12.75" customHeight="1" x14ac:dyDescent="0.2">
      <c r="A196" s="63">
        <v>3292</v>
      </c>
      <c r="B196" s="64" t="s">
        <v>394</v>
      </c>
      <c r="C196" s="247" t="s">
        <v>395</v>
      </c>
      <c r="D196" s="194">
        <v>14078.54</v>
      </c>
      <c r="E196" s="194">
        <v>14911.54</v>
      </c>
      <c r="F196" s="45">
        <f t="shared" si="26"/>
        <v>105.91680671433259</v>
      </c>
    </row>
    <row r="197" spans="1:6" ht="12.75" customHeight="1" x14ac:dyDescent="0.2">
      <c r="A197" s="63">
        <v>3293</v>
      </c>
      <c r="B197" s="64" t="s">
        <v>396</v>
      </c>
      <c r="C197" s="247" t="s">
        <v>397</v>
      </c>
      <c r="D197" s="194">
        <v>4181.68</v>
      </c>
      <c r="E197" s="194">
        <v>6602.72</v>
      </c>
      <c r="F197" s="45">
        <f t="shared" si="26"/>
        <v>157.89634787932124</v>
      </c>
    </row>
    <row r="198" spans="1:6" ht="12.75" customHeight="1" x14ac:dyDescent="0.2">
      <c r="A198" s="63">
        <v>3294</v>
      </c>
      <c r="B198" s="64" t="s">
        <v>398</v>
      </c>
      <c r="C198" s="247" t="s">
        <v>399</v>
      </c>
      <c r="D198" s="194">
        <v>849.5</v>
      </c>
      <c r="E198" s="194">
        <v>765</v>
      </c>
      <c r="F198" s="45">
        <f t="shared" si="26"/>
        <v>90.052972336668631</v>
      </c>
    </row>
    <row r="199" spans="1:6" ht="12.75" customHeight="1" x14ac:dyDescent="0.2">
      <c r="A199" s="63">
        <v>3295</v>
      </c>
      <c r="B199" s="64" t="s">
        <v>400</v>
      </c>
      <c r="C199" s="247" t="s">
        <v>401</v>
      </c>
      <c r="D199" s="194">
        <v>414.89</v>
      </c>
      <c r="E199" s="194">
        <v>719.55</v>
      </c>
      <c r="F199" s="45">
        <f t="shared" si="26"/>
        <v>173.4315119670274</v>
      </c>
    </row>
    <row r="200" spans="1:6" ht="12.75" customHeight="1" x14ac:dyDescent="0.2">
      <c r="A200" s="63" t="s">
        <v>402</v>
      </c>
      <c r="B200" s="64" t="s">
        <v>403</v>
      </c>
      <c r="C200" s="247" t="s">
        <v>402</v>
      </c>
      <c r="D200" s="194">
        <v>0</v>
      </c>
      <c r="E200" s="194">
        <v>1095.58</v>
      </c>
      <c r="F200" s="45" t="str">
        <f t="shared" si="26"/>
        <v>-</v>
      </c>
    </row>
    <row r="201" spans="1:6" ht="12.75" customHeight="1" x14ac:dyDescent="0.2">
      <c r="A201" s="63">
        <v>3299</v>
      </c>
      <c r="B201" s="64" t="s">
        <v>404</v>
      </c>
      <c r="C201" s="247" t="s">
        <v>405</v>
      </c>
      <c r="D201" s="194">
        <v>3818.32</v>
      </c>
      <c r="E201" s="194">
        <v>3713.87</v>
      </c>
      <c r="F201" s="45">
        <f t="shared" si="26"/>
        <v>97.264503760816268</v>
      </c>
    </row>
    <row r="202" spans="1:6" ht="12.75" customHeight="1" x14ac:dyDescent="0.2">
      <c r="A202" s="63">
        <v>34</v>
      </c>
      <c r="B202" s="183" t="s">
        <v>406</v>
      </c>
      <c r="C202" s="247" t="s">
        <v>407</v>
      </c>
      <c r="D202" s="60">
        <f t="shared" ref="D202:E202" si="37">D203+D208+D216</f>
        <v>2665.57</v>
      </c>
      <c r="E202" s="60">
        <f t="shared" si="37"/>
        <v>1638.16</v>
      </c>
      <c r="F202" s="45">
        <f t="shared" si="26"/>
        <v>61.45627389263835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2665.57</v>
      </c>
      <c r="E216" s="60">
        <f t="shared" si="40"/>
        <v>1638.16</v>
      </c>
      <c r="F216" s="45">
        <f t="shared" si="26"/>
        <v>61.45627389263835</v>
      </c>
    </row>
    <row r="217" spans="1:6" ht="12.75" customHeight="1" x14ac:dyDescent="0.2">
      <c r="A217" s="63">
        <v>3431</v>
      </c>
      <c r="B217" s="182" t="s">
        <v>436</v>
      </c>
      <c r="C217" s="247" t="s">
        <v>437</v>
      </c>
      <c r="D217" s="194">
        <v>2148.11</v>
      </c>
      <c r="E217" s="194">
        <v>1631.52</v>
      </c>
      <c r="F217" s="45">
        <f t="shared" si="26"/>
        <v>75.951417757936042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517.46</v>
      </c>
      <c r="E219" s="194">
        <v>6.64</v>
      </c>
      <c r="F219" s="45">
        <f t="shared" si="26"/>
        <v>1.2831909712828045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1526.31</v>
      </c>
      <c r="E273" s="60">
        <f t="shared" si="60"/>
        <v>10000</v>
      </c>
      <c r="F273" s="45">
        <f t="shared" ref="F273:F277" si="61">IF(D273&lt;&gt;0,IF(E273/D273&gt;=100,"&gt;&gt;100",E273/D273*100),"-")</f>
        <v>655.17489893927188</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1526.31</v>
      </c>
      <c r="E283" s="60">
        <f t="shared" si="65"/>
        <v>10000</v>
      </c>
      <c r="F283" s="45">
        <f t="shared" ref="F283:F294" si="66">IF(D283&lt;&gt;0,IF(E283/D283&gt;=100,"&gt;&gt;100",E283/D283*100),"-")</f>
        <v>655.17489893927188</v>
      </c>
    </row>
    <row r="284" spans="1:6" ht="12.75" customHeight="1" x14ac:dyDescent="0.2">
      <c r="A284" s="63">
        <v>3831</v>
      </c>
      <c r="B284" s="64" t="s">
        <v>561</v>
      </c>
      <c r="C284" s="247" t="s">
        <v>562</v>
      </c>
      <c r="D284" s="194">
        <v>1526.31</v>
      </c>
      <c r="E284" s="194">
        <v>10000</v>
      </c>
      <c r="F284" s="45">
        <f t="shared" si="66"/>
        <v>655.17489893927188</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2450659.5700000003</v>
      </c>
      <c r="E299" s="60">
        <f>E152-E297+E298</f>
        <v>3004260.85</v>
      </c>
      <c r="F299" s="45">
        <f t="shared" si="68"/>
        <v>122.5898891374782</v>
      </c>
    </row>
    <row r="300" spans="1:6" ht="12.75" customHeight="1" x14ac:dyDescent="0.2">
      <c r="A300" s="63" t="s">
        <v>582</v>
      </c>
      <c r="B300" s="64" t="s">
        <v>593</v>
      </c>
      <c r="C300" s="247" t="s">
        <v>594</v>
      </c>
      <c r="D300" s="60">
        <f>IF(D6&gt;=D299,D6-D299,0)</f>
        <v>302583.63999999966</v>
      </c>
      <c r="E300" s="60">
        <f>IF(E6&gt;=E299,E6-E299,0)</f>
        <v>0</v>
      </c>
      <c r="F300" s="45">
        <f t="shared" si="68"/>
        <v>0</v>
      </c>
    </row>
    <row r="301" spans="1:6" ht="12.75" customHeight="1" x14ac:dyDescent="0.2">
      <c r="A301" s="63" t="s">
        <v>582</v>
      </c>
      <c r="B301" s="64" t="s">
        <v>595</v>
      </c>
      <c r="C301" s="247" t="s">
        <v>596</v>
      </c>
      <c r="D301" s="60">
        <f>IF(D299&gt;=D6,D299-D6,0)</f>
        <v>0</v>
      </c>
      <c r="E301" s="60">
        <f>IF(E299&gt;=E6,E299-E6,0)</f>
        <v>78003.89000000013</v>
      </c>
      <c r="F301" s="45" t="str">
        <f t="shared" si="68"/>
        <v>-</v>
      </c>
    </row>
    <row r="302" spans="1:6" ht="12.75" customHeight="1" x14ac:dyDescent="0.2">
      <c r="A302" s="63">
        <v>92211</v>
      </c>
      <c r="B302" s="64" t="s">
        <v>597</v>
      </c>
      <c r="C302" s="247" t="s">
        <v>598</v>
      </c>
      <c r="D302" s="194">
        <v>46224.87</v>
      </c>
      <c r="E302" s="194">
        <v>52123.05</v>
      </c>
      <c r="F302" s="45">
        <f t="shared" si="68"/>
        <v>112.75975465155446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15100.21</v>
      </c>
      <c r="E304" s="194">
        <v>10827.86</v>
      </c>
      <c r="F304" s="45">
        <f t="shared" si="68"/>
        <v>71.706684873918974</v>
      </c>
    </row>
    <row r="305" spans="1:6" ht="12" x14ac:dyDescent="0.2">
      <c r="A305" s="63">
        <v>9661</v>
      </c>
      <c r="B305" s="220" t="s">
        <v>603</v>
      </c>
      <c r="C305" s="247" t="s">
        <v>604</v>
      </c>
      <c r="D305" s="194">
        <v>190.21</v>
      </c>
      <c r="E305" s="194">
        <v>18054.150000000001</v>
      </c>
      <c r="F305" s="45">
        <f t="shared" si="68"/>
        <v>9491.6933915146419</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1200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1200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1200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v>1200</v>
      </c>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296685.46000000002</v>
      </c>
      <c r="E360" s="60">
        <f t="shared" si="86"/>
        <v>108775.17000000001</v>
      </c>
      <c r="F360" s="45">
        <f t="shared" si="72"/>
        <v>36.663465071729497</v>
      </c>
    </row>
    <row r="361" spans="1:6" ht="12.75" customHeight="1" x14ac:dyDescent="0.2">
      <c r="A361" s="63">
        <v>41</v>
      </c>
      <c r="B361" s="64" t="s">
        <v>714</v>
      </c>
      <c r="C361" s="247" t="s">
        <v>715</v>
      </c>
      <c r="D361" s="60">
        <f t="shared" ref="D361:E361" si="87">D362+D366</f>
        <v>3937.5</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3937.5</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3937.5</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272981.21000000002</v>
      </c>
      <c r="E373" s="60">
        <f t="shared" si="90"/>
        <v>90556.420000000013</v>
      </c>
      <c r="F373" s="45">
        <f t="shared" si="72"/>
        <v>33.173133051904927</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106964.83</v>
      </c>
      <c r="E379" s="60">
        <f t="shared" si="92"/>
        <v>69816.420000000013</v>
      </c>
      <c r="F379" s="45">
        <f t="shared" si="72"/>
        <v>65.270444500309139</v>
      </c>
    </row>
    <row r="380" spans="1:6" ht="12.75" customHeight="1" x14ac:dyDescent="0.2">
      <c r="A380" s="63">
        <v>4221</v>
      </c>
      <c r="B380" s="64" t="s">
        <v>648</v>
      </c>
      <c r="C380" s="247" t="s">
        <v>740</v>
      </c>
      <c r="D380" s="194">
        <v>22726.16</v>
      </c>
      <c r="E380" s="194">
        <v>24521.27</v>
      </c>
      <c r="F380" s="45">
        <f t="shared" si="72"/>
        <v>107.89887072871088</v>
      </c>
    </row>
    <row r="381" spans="1:6" ht="12.75" customHeight="1" x14ac:dyDescent="0.2">
      <c r="A381" s="63">
        <v>4222</v>
      </c>
      <c r="B381" s="64" t="s">
        <v>741</v>
      </c>
      <c r="C381" s="247" t="s">
        <v>742</v>
      </c>
      <c r="D381" s="194">
        <v>1071.99</v>
      </c>
      <c r="E381" s="194">
        <v>3660.5</v>
      </c>
      <c r="F381" s="45">
        <f t="shared" si="72"/>
        <v>341.46773757217886</v>
      </c>
    </row>
    <row r="382" spans="1:6" ht="12.75" customHeight="1" x14ac:dyDescent="0.2">
      <c r="A382" s="63">
        <v>4223</v>
      </c>
      <c r="B382" s="64" t="s">
        <v>652</v>
      </c>
      <c r="C382" s="247" t="s">
        <v>743</v>
      </c>
      <c r="D382" s="194">
        <v>5078.08</v>
      </c>
      <c r="E382" s="194">
        <v>1822.49</v>
      </c>
      <c r="F382" s="45">
        <f t="shared" si="72"/>
        <v>35.889351881025902</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1549.88</v>
      </c>
      <c r="E384" s="192">
        <v>3099.75</v>
      </c>
      <c r="F384" s="71">
        <f t="shared" si="72"/>
        <v>199.99935478875784</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76538.720000000001</v>
      </c>
      <c r="E386" s="194">
        <v>36712.410000000003</v>
      </c>
      <c r="F386" s="45">
        <f t="shared" si="72"/>
        <v>47.965800839104702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166016.38</v>
      </c>
      <c r="E393" s="60">
        <f t="shared" si="94"/>
        <v>20740</v>
      </c>
      <c r="F393" s="45">
        <f t="shared" si="72"/>
        <v>12.492743185943459</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166016.38</v>
      </c>
      <c r="E396" s="194">
        <v>20740</v>
      </c>
      <c r="F396" s="45">
        <f t="shared" si="72"/>
        <v>12.492743185943459</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19766.75</v>
      </c>
      <c r="E412" s="60">
        <f t="shared" si="100"/>
        <v>18218.75</v>
      </c>
      <c r="F412" s="45">
        <f t="shared" si="72"/>
        <v>92.168667079818377</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19766.75</v>
      </c>
      <c r="E414" s="194">
        <v>18218.75</v>
      </c>
      <c r="F414" s="45">
        <f t="shared" si="72"/>
        <v>92.168667079818377</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296685.46000000002</v>
      </c>
      <c r="E418" s="60">
        <f t="shared" si="102"/>
        <v>107575.17000000001</v>
      </c>
      <c r="F418" s="45">
        <f t="shared" si="72"/>
        <v>36.258996312121262</v>
      </c>
    </row>
    <row r="419" spans="1:6" ht="12.75" customHeight="1" x14ac:dyDescent="0.2">
      <c r="A419" s="63">
        <v>92212</v>
      </c>
      <c r="B419" s="64" t="s">
        <v>797</v>
      </c>
      <c r="C419" s="247" t="s">
        <v>798</v>
      </c>
      <c r="D419" s="194">
        <v>5997</v>
      </c>
      <c r="E419" s="194">
        <v>5997</v>
      </c>
      <c r="F419" s="45">
        <f t="shared" si="72"/>
        <v>100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2753243.21</v>
      </c>
      <c r="E422" s="60">
        <f>E6+E308</f>
        <v>2927456.96</v>
      </c>
      <c r="F422" s="45">
        <f t="shared" si="72"/>
        <v>106.32758302525696</v>
      </c>
    </row>
    <row r="423" spans="1:6" ht="12.75" customHeight="1" x14ac:dyDescent="0.2">
      <c r="A423" s="63" t="s">
        <v>582</v>
      </c>
      <c r="B423" s="64" t="s">
        <v>805</v>
      </c>
      <c r="C423" s="247" t="s">
        <v>806</v>
      </c>
      <c r="D423" s="60">
        <f t="shared" ref="D423:E423" si="103">D299+D360</f>
        <v>2747345.0300000003</v>
      </c>
      <c r="E423" s="60">
        <f t="shared" si="103"/>
        <v>3113036.02</v>
      </c>
      <c r="F423" s="45">
        <f t="shared" si="72"/>
        <v>113.31070491717597</v>
      </c>
    </row>
    <row r="424" spans="1:6" ht="12.75" customHeight="1" x14ac:dyDescent="0.2">
      <c r="A424" s="63" t="s">
        <v>582</v>
      </c>
      <c r="B424" s="64" t="s">
        <v>807</v>
      </c>
      <c r="C424" s="247" t="s">
        <v>808</v>
      </c>
      <c r="D424" s="60">
        <f t="shared" ref="D424:E424" si="104">IF(D422&gt;=D423,D422-D423,0)</f>
        <v>5898.179999999702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185579.06000000006</v>
      </c>
      <c r="F425" s="45" t="str">
        <f t="shared" si="72"/>
        <v>-</v>
      </c>
    </row>
    <row r="426" spans="1:6" ht="12.75" customHeight="1" x14ac:dyDescent="0.2">
      <c r="A426" s="251" t="s">
        <v>811</v>
      </c>
      <c r="B426" s="183" t="s">
        <v>812</v>
      </c>
      <c r="C426" s="252" t="s">
        <v>813</v>
      </c>
      <c r="D426" s="60">
        <f t="shared" ref="D426:E426" si="106">IF(D302-D303+D419-D420&gt;=0,D302-D303+D419-D420,0)</f>
        <v>52221.87</v>
      </c>
      <c r="E426" s="60">
        <f t="shared" si="106"/>
        <v>58120.05</v>
      </c>
      <c r="F426" s="45">
        <f t="shared" si="72"/>
        <v>111.29446341159365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15100.21</v>
      </c>
      <c r="E428" s="81">
        <f t="shared" si="108"/>
        <v>10827.86</v>
      </c>
      <c r="F428" s="61">
        <f t="shared" si="72"/>
        <v>71.706684873918974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2753243.21</v>
      </c>
      <c r="E643" s="60">
        <f>E422+E430</f>
        <v>2927456.96</v>
      </c>
      <c r="F643" s="45">
        <f t="shared" si="109"/>
        <v>106.32758302525696</v>
      </c>
    </row>
    <row r="644" spans="1:6" ht="12.75" customHeight="1" x14ac:dyDescent="0.2">
      <c r="A644" s="63" t="s">
        <v>582</v>
      </c>
      <c r="B644" s="64" t="s">
        <v>1238</v>
      </c>
      <c r="C644" s="247" t="s">
        <v>1239</v>
      </c>
      <c r="D644" s="60">
        <f>D423+D535</f>
        <v>2747345.0300000003</v>
      </c>
      <c r="E644" s="60">
        <f>E423+E535</f>
        <v>3113036.02</v>
      </c>
      <c r="F644" s="45">
        <f t="shared" si="109"/>
        <v>113.31070491717597</v>
      </c>
    </row>
    <row r="645" spans="1:6" ht="12.75" customHeight="1" x14ac:dyDescent="0.2">
      <c r="A645" s="63" t="s">
        <v>582</v>
      </c>
      <c r="B645" s="64" t="s">
        <v>1240</v>
      </c>
      <c r="C645" s="247" t="s">
        <v>1241</v>
      </c>
      <c r="D645" s="60">
        <f t="shared" ref="D645:E645" si="163">IF(D643&gt;=D644,D643-D644,0)</f>
        <v>5898.179999999702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185579.06000000006</v>
      </c>
      <c r="F646" s="45" t="str">
        <f t="shared" si="109"/>
        <v>-</v>
      </c>
    </row>
    <row r="647" spans="1:6" ht="24" x14ac:dyDescent="0.2">
      <c r="A647" s="251" t="s">
        <v>1244</v>
      </c>
      <c r="B647" s="64" t="s">
        <v>1245</v>
      </c>
      <c r="C647" s="252" t="s">
        <v>1244</v>
      </c>
      <c r="D647" s="60">
        <f>IF(D426-D427+D641-D642&gt;=0,D426-D427+D641-D642,0)</f>
        <v>52221.87</v>
      </c>
      <c r="E647" s="60">
        <f>IF(E426-E427+E641-E642&gt;=0,E426-E427+E641-E642,0)</f>
        <v>58120.05</v>
      </c>
      <c r="F647" s="45">
        <f t="shared" si="109"/>
        <v>111.29446341159365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58120.049999999705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127459.01000000005</v>
      </c>
      <c r="F650" s="45" t="str">
        <f t="shared" si="109"/>
        <v>-</v>
      </c>
    </row>
    <row r="651" spans="1:6" ht="24" x14ac:dyDescent="0.2">
      <c r="A651" s="249" t="s">
        <v>1252</v>
      </c>
      <c r="B651" s="184" t="s">
        <v>1253</v>
      </c>
      <c r="C651" s="250" t="s">
        <v>1252</v>
      </c>
      <c r="D651" s="196">
        <v>4063.13</v>
      </c>
      <c r="E651" s="196">
        <v>4063.13</v>
      </c>
      <c r="F651" s="61">
        <f t="shared" si="109"/>
        <v>100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0</v>
      </c>
      <c r="E653" s="194">
        <v>326270.31</v>
      </c>
      <c r="F653" s="45" t="str">
        <f t="shared" ref="F653:F740" si="167">IF(D653&lt;&gt;0,IF(E653/D653&gt;=100,"&gt;&gt;100",E653/D653*100),"-")</f>
        <v>-</v>
      </c>
    </row>
    <row r="654" spans="1:6" ht="12.75" customHeight="1" x14ac:dyDescent="0.2">
      <c r="A654" s="63" t="s">
        <v>1257</v>
      </c>
      <c r="B654" s="64" t="s">
        <v>1258</v>
      </c>
      <c r="C654" s="247" t="s">
        <v>1257</v>
      </c>
      <c r="D654" s="194">
        <v>3815387.31</v>
      </c>
      <c r="E654" s="194">
        <v>3010369.59</v>
      </c>
      <c r="F654" s="45">
        <f t="shared" si="167"/>
        <v>78.900760143273629</v>
      </c>
    </row>
    <row r="655" spans="1:6" ht="12.75" customHeight="1" x14ac:dyDescent="0.2">
      <c r="A655" s="63" t="s">
        <v>1259</v>
      </c>
      <c r="B655" s="64" t="s">
        <v>1260</v>
      </c>
      <c r="C655" s="247" t="s">
        <v>1259</v>
      </c>
      <c r="D655" s="194">
        <v>3489117</v>
      </c>
      <c r="E655" s="194">
        <v>3221143.48</v>
      </c>
      <c r="F655" s="45">
        <f t="shared" si="167"/>
        <v>92.319732470994808</v>
      </c>
    </row>
    <row r="656" spans="1:6" ht="24" x14ac:dyDescent="0.2">
      <c r="A656" s="63">
        <v>11</v>
      </c>
      <c r="B656" s="64" t="s">
        <v>1261</v>
      </c>
      <c r="C656" s="247" t="s">
        <v>1262</v>
      </c>
      <c r="D656" s="60">
        <f t="shared" ref="D656:E656" si="168">+D653+D654-D655</f>
        <v>326270.31000000006</v>
      </c>
      <c r="E656" s="60">
        <f t="shared" si="168"/>
        <v>115496.41999999993</v>
      </c>
      <c r="F656" s="45">
        <f t="shared" si="167"/>
        <v>35.398997843230021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87</v>
      </c>
      <c r="E658" s="253">
        <v>87</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75</v>
      </c>
      <c r="E660" s="253">
        <v>75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17000</v>
      </c>
      <c r="E683" s="192">
        <v>21500</v>
      </c>
      <c r="F683" s="71">
        <f t="shared" si="167"/>
        <v>126.47058823529412</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570</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11268.07</v>
      </c>
      <c r="E732" s="192">
        <v>11625</v>
      </c>
      <c r="F732" s="71">
        <f t="shared" si="167"/>
        <v>103.16762320432869</v>
      </c>
    </row>
    <row r="733" spans="1:6" ht="12.75" customHeight="1" x14ac:dyDescent="0.2">
      <c r="A733" s="70">
        <v>31215</v>
      </c>
      <c r="B733" s="65" t="s">
        <v>1396</v>
      </c>
      <c r="C733" s="278" t="s">
        <v>1397</v>
      </c>
      <c r="D733" s="192">
        <v>20794.61</v>
      </c>
      <c r="E733" s="192">
        <v>31149.93</v>
      </c>
      <c r="F733" s="71">
        <f t="shared" si="167"/>
        <v>149.79809671833229</v>
      </c>
    </row>
    <row r="734" spans="1:6" ht="12.75" customHeight="1" x14ac:dyDescent="0.2">
      <c r="A734" s="70">
        <v>32121</v>
      </c>
      <c r="B734" s="65" t="s">
        <v>1398</v>
      </c>
      <c r="C734" s="278" t="s">
        <v>1399</v>
      </c>
      <c r="D734" s="192">
        <v>47916.88</v>
      </c>
      <c r="E734" s="192">
        <v>46450.47</v>
      </c>
      <c r="F734" s="71">
        <f t="shared" si="167"/>
        <v>96.939679712034675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4065</v>
      </c>
      <c r="E736" s="194">
        <v>14700.81</v>
      </c>
      <c r="F736" s="45">
        <f t="shared" si="167"/>
        <v>361.64354243542437</v>
      </c>
    </row>
    <row r="737" spans="1:6" ht="12.75" customHeight="1" x14ac:dyDescent="0.2">
      <c r="A737" s="63" t="s">
        <v>1404</v>
      </c>
      <c r="B737" s="64" t="s">
        <v>1405</v>
      </c>
      <c r="C737" s="247" t="s">
        <v>1404</v>
      </c>
      <c r="D737" s="194">
        <v>9573.42</v>
      </c>
      <c r="E737" s="194">
        <v>20794.71</v>
      </c>
      <c r="F737" s="45">
        <f t="shared" si="167"/>
        <v>217.21297091321597</v>
      </c>
    </row>
    <row r="738" spans="1:6" ht="12.75" customHeight="1" x14ac:dyDescent="0.2">
      <c r="A738" s="63" t="s">
        <v>1406</v>
      </c>
      <c r="B738" s="64" t="s">
        <v>1407</v>
      </c>
      <c r="C738" s="247" t="s">
        <v>1406</v>
      </c>
      <c r="D738" s="194">
        <v>5290.89</v>
      </c>
      <c r="E738" s="194">
        <v>9035.36</v>
      </c>
      <c r="F738" s="45">
        <f t="shared" si="167"/>
        <v>170.77202512242741</v>
      </c>
    </row>
    <row r="739" spans="1:6" ht="12.75" customHeight="1" x14ac:dyDescent="0.2">
      <c r="A739" s="70" t="s">
        <v>1408</v>
      </c>
      <c r="B739" s="65" t="s">
        <v>1409</v>
      </c>
      <c r="C739" s="278" t="s">
        <v>1408</v>
      </c>
      <c r="D739" s="192">
        <v>28321.86</v>
      </c>
      <c r="E739" s="192">
        <v>33406.75</v>
      </c>
      <c r="F739" s="71">
        <f t="shared" si="167"/>
        <v>117.95394087817679</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11700.9</v>
      </c>
      <c r="E741" s="192">
        <v>11914.2</v>
      </c>
      <c r="F741" s="71">
        <f t="shared" ref="F741:F1006" si="169">IF(D741&lt;&gt;0,IF(E741/D741&gt;=100,"&gt;&gt;100",E741/D741*100),"-")</f>
        <v>101.82293669717714</v>
      </c>
    </row>
    <row r="742" spans="1:6" ht="12.75" customHeight="1" x14ac:dyDescent="0.2">
      <c r="A742" s="70" t="s">
        <v>1414</v>
      </c>
      <c r="B742" s="65" t="s">
        <v>1415</v>
      </c>
      <c r="C742" s="278" t="s">
        <v>1414</v>
      </c>
      <c r="D742" s="192">
        <v>1889.1</v>
      </c>
      <c r="E742" s="192">
        <v>1935.95</v>
      </c>
      <c r="F742" s="71">
        <f t="shared" si="169"/>
        <v>102.48001693928326</v>
      </c>
    </row>
    <row r="743" spans="1:6" ht="12.75" customHeight="1" x14ac:dyDescent="0.2">
      <c r="A743" s="70" t="s">
        <v>1416</v>
      </c>
      <c r="B743" s="65" t="s">
        <v>1417</v>
      </c>
      <c r="C743" s="277" t="s">
        <v>1416</v>
      </c>
      <c r="D743" s="192">
        <v>0</v>
      </c>
      <c r="E743" s="192">
        <v>200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B7" sqref="B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17921384.34</v>
      </c>
      <c r="E6" s="180">
        <f t="shared" si="0"/>
        <v>17844193.399999999</v>
      </c>
      <c r="F6" s="181">
        <f t="shared" ref="F6:F298" si="1">IF(D6&gt;0,IF(E6/D6&gt;=100,"&gt;&gt;100",E6/D6*100),"-")</f>
        <v>99.569280260187753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17558632.289999999</v>
      </c>
      <c r="E7" s="79">
        <f t="shared" si="2"/>
        <v>17671851.889999997</v>
      </c>
      <c r="F7" s="71">
        <f t="shared" si="1"/>
        <v>100.64480876488587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6274.6399999999994</v>
      </c>
      <c r="E8" s="79">
        <f>E9+E10-E11</f>
        <v>4052.5699999999997</v>
      </c>
      <c r="F8" s="71">
        <f t="shared" si="1"/>
        <v>64.586494205245231</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25528.32</v>
      </c>
      <c r="E10" s="192">
        <v>25528.32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19253.68</v>
      </c>
      <c r="E11" s="192">
        <v>21475.75</v>
      </c>
      <c r="F11" s="71">
        <f t="shared" si="1"/>
        <v>111.5410144969689</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17328443.59</v>
      </c>
      <c r="E12" s="79">
        <f t="shared" si="3"/>
        <v>17443885.259999998</v>
      </c>
      <c r="F12" s="71">
        <f t="shared" si="1"/>
        <v>100.66619756933403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715504.62</v>
      </c>
      <c r="E13" s="79">
        <f t="shared" si="4"/>
        <v>706212.35000000009</v>
      </c>
      <c r="F13" s="71">
        <f t="shared" si="1"/>
        <v>98.701298392734358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743381.43</v>
      </c>
      <c r="E14" s="192">
        <v>743381.43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27876.81</v>
      </c>
      <c r="E18" s="192">
        <v>37169.08</v>
      </c>
      <c r="F18" s="71">
        <f t="shared" si="1"/>
        <v>133.33333333333331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220166.74</v>
      </c>
      <c r="E19" s="79">
        <f t="shared" si="5"/>
        <v>243916.39</v>
      </c>
      <c r="F19" s="71">
        <f t="shared" si="1"/>
        <v>110.78711979838553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168878.43</v>
      </c>
      <c r="E20" s="192">
        <v>193399.7</v>
      </c>
      <c r="F20" s="71">
        <f t="shared" si="1"/>
        <v>114.52007221999874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14053.13</v>
      </c>
      <c r="E21" s="192">
        <v>17713.63</v>
      </c>
      <c r="F21" s="71">
        <f t="shared" si="1"/>
        <v>126.04757801286975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68076.509999999995</v>
      </c>
      <c r="E22" s="192">
        <v>69899</v>
      </c>
      <c r="F22" s="71">
        <f t="shared" si="1"/>
        <v>102.67712019902314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29351.81</v>
      </c>
      <c r="E24" s="192">
        <v>32451.56</v>
      </c>
      <c r="F24" s="71">
        <f t="shared" si="1"/>
        <v>110.56067751869476</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410168.34</v>
      </c>
      <c r="E26" s="192">
        <v>465099.5</v>
      </c>
      <c r="F26" s="71">
        <f t="shared" si="1"/>
        <v>113.39234520148483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470361.48</v>
      </c>
      <c r="E28" s="192">
        <v>534647</v>
      </c>
      <c r="F28" s="71">
        <f t="shared" si="1"/>
        <v>113.66725863691049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18749.759999999998</v>
      </c>
      <c r="E30" s="192">
        <v>18749.759999999998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18749.759999999998</v>
      </c>
      <c r="E34" s="192">
        <v>18749.759999999998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16392710.76</v>
      </c>
      <c r="E35" s="79">
        <f t="shared" si="7"/>
        <v>16493695.050000001</v>
      </c>
      <c r="F35" s="71">
        <f t="shared" si="1"/>
        <v>100.61603167089615</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16392710.76</v>
      </c>
      <c r="E38" s="192">
        <v>16493695.050000001</v>
      </c>
      <c r="F38" s="71">
        <f t="shared" si="1"/>
        <v>100.61603167089615</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61.469999999999914</v>
      </c>
      <c r="E45" s="79">
        <f t="shared" si="9"/>
        <v>61.469999999999914</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831.42</v>
      </c>
      <c r="E47" s="192">
        <v>831.42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769.95</v>
      </c>
      <c r="E50" s="192">
        <v>769.95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20398.91</v>
      </c>
      <c r="E54" s="192">
        <v>25646.27</v>
      </c>
      <c r="F54" s="71">
        <f t="shared" si="1"/>
        <v>125.72372739523827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20398.91</v>
      </c>
      <c r="E55" s="192">
        <v>25646.27</v>
      </c>
      <c r="F55" s="71">
        <f t="shared" si="1"/>
        <v>125.72372739523827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223914.06</v>
      </c>
      <c r="E63" s="79">
        <f>SUM(E64:E68)</f>
        <v>223914.06</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223914.06</v>
      </c>
      <c r="E67" s="192">
        <v>223914.06</v>
      </c>
      <c r="F67" s="71">
        <f t="shared" si="1"/>
        <v>100</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362752.05</v>
      </c>
      <c r="E69" s="79">
        <f>E70+E82+E88+E119+E135+E147+E165+E171</f>
        <v>172341.51</v>
      </c>
      <c r="F69" s="71">
        <f t="shared" si="1"/>
        <v>47.509451703994507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326270.31</v>
      </c>
      <c r="E70" s="79">
        <f t="shared" si="12"/>
        <v>115496.42</v>
      </c>
      <c r="F70" s="71">
        <f t="shared" si="1"/>
        <v>35.398997843230049</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325664.32</v>
      </c>
      <c r="E71" s="79">
        <f t="shared" si="13"/>
        <v>114897.18</v>
      </c>
      <c r="F71" s="71">
        <f t="shared" si="1"/>
        <v>35.280862208055211</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325664.32</v>
      </c>
      <c r="E73" s="192">
        <v>114897.18</v>
      </c>
      <c r="F73" s="71">
        <f t="shared" si="1"/>
        <v>35.280862208055211</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605.99</v>
      </c>
      <c r="E80" s="192">
        <v>599.24</v>
      </c>
      <c r="F80" s="71">
        <f t="shared" si="1"/>
        <v>98.886120233007148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17232.73</v>
      </c>
      <c r="E82" s="79">
        <f>SUM(E83:E85)-E86+E87</f>
        <v>22818.120000000003</v>
      </c>
      <c r="F82" s="71">
        <f t="shared" si="1"/>
        <v>132.41152156390777</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2606.0100000000002</v>
      </c>
      <c r="E84" s="192">
        <v>88.8</v>
      </c>
      <c r="F84" s="71">
        <f t="shared" si="1"/>
        <v>3.4075080295163866</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2072.59</v>
      </c>
      <c r="E85" s="192">
        <v>1412.92</v>
      </c>
      <c r="F85" s="71">
        <f t="shared" si="1"/>
        <v>68.17170786310848</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12554.13</v>
      </c>
      <c r="E87" s="192">
        <v>21316.400000000001</v>
      </c>
      <c r="F87" s="71">
        <f t="shared" si="1"/>
        <v>169.79591576636534</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15185.88</v>
      </c>
      <c r="E147" s="79">
        <f t="shared" si="24"/>
        <v>29963.839999999997</v>
      </c>
      <c r="F147" s="71">
        <f t="shared" si="1"/>
        <v>197.31382047006824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14910</v>
      </c>
      <c r="E160" s="192">
        <v>28882.01</v>
      </c>
      <c r="F160" s="71">
        <f t="shared" si="1"/>
        <v>193.70898725687456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275.88</v>
      </c>
      <c r="E161" s="192">
        <v>1081.83</v>
      </c>
      <c r="F161" s="71">
        <f t="shared" si="1"/>
        <v>392.13788603740755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4063.13</v>
      </c>
      <c r="E171" s="79">
        <f t="shared" si="27"/>
        <v>4063.13</v>
      </c>
      <c r="F171" s="71">
        <f t="shared" si="1"/>
        <v>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4063.13</v>
      </c>
      <c r="E172" s="192">
        <v>4063.13</v>
      </c>
      <c r="F172" s="71">
        <f t="shared" si="1"/>
        <v>100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17921384.34</v>
      </c>
      <c r="E176" s="79">
        <f>E177+E251</f>
        <v>17844193.399999999</v>
      </c>
      <c r="F176" s="71">
        <f t="shared" si="1"/>
        <v>99.569280260187753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289501.45</v>
      </c>
      <c r="E177" s="79">
        <f>E178+E197+E203+E219+E247+E248</f>
        <v>288942.31999999995</v>
      </c>
      <c r="F177" s="71">
        <f t="shared" si="1"/>
        <v>99.806864525203565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250253.55</v>
      </c>
      <c r="E178" s="79">
        <f>SUM(E179:E181)+E185+E186+SUM(E194:E196)</f>
        <v>255396.81999999998</v>
      </c>
      <c r="F178" s="71">
        <f t="shared" si="1"/>
        <v>102.05522359223276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161067.26</v>
      </c>
      <c r="E179" s="192">
        <v>181425.37</v>
      </c>
      <c r="F179" s="71">
        <f t="shared" si="1"/>
        <v>112.63950848856557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35806.550000000003</v>
      </c>
      <c r="E180" s="192">
        <v>71151.11</v>
      </c>
      <c r="F180" s="71">
        <f t="shared" si="1"/>
        <v>198.7097612029084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239.27</v>
      </c>
      <c r="E181" s="79">
        <f t="shared" si="28"/>
        <v>171.76</v>
      </c>
      <c r="F181" s="71">
        <f t="shared" si="1"/>
        <v>71.785012747105768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239.27</v>
      </c>
      <c r="E184" s="192">
        <v>171.76</v>
      </c>
      <c r="F184" s="71">
        <f t="shared" si="1"/>
        <v>71.785012747105768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53140.47</v>
      </c>
      <c r="E196" s="192">
        <v>2648.58</v>
      </c>
      <c r="F196" s="71">
        <f t="shared" si="1"/>
        <v>4.9841109798238517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39023.440000000002</v>
      </c>
      <c r="E197" s="79">
        <f>SUM(E198:E202)</f>
        <v>19788.63</v>
      </c>
      <c r="F197" s="71">
        <f t="shared" si="1"/>
        <v>50.70959915373939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22249.19</v>
      </c>
      <c r="E199" s="192">
        <v>19788.63</v>
      </c>
      <c r="F199" s="71">
        <f t="shared" ref="F199:F202" si="30">IF(D199&gt;0,IF(E199/D199&gt;=100,"&gt;&gt;100",E199/D199*100),"-")</f>
        <v>88.940900769870737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16774.25</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13532.41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224.46</v>
      </c>
      <c r="E248" s="79">
        <f t="shared" si="37"/>
        <v>224.46</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224.46</v>
      </c>
      <c r="E249" s="192">
        <v>224.46</v>
      </c>
      <c r="F249" s="71">
        <f t="shared" si="1"/>
        <v>100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17631882.890000001</v>
      </c>
      <c r="E251" s="79">
        <f>+E252+E255-E264+E274+E291</f>
        <v>17555251.079999998</v>
      </c>
      <c r="F251" s="71">
        <f t="shared" si="1"/>
        <v>99.565379316105464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17558662.629999999</v>
      </c>
      <c r="E252" s="79">
        <f>E253-E254</f>
        <v>17671882.23</v>
      </c>
      <c r="F252" s="71">
        <f t="shared" si="1"/>
        <v>100.6448076507066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17558662.629999999</v>
      </c>
      <c r="E253" s="192">
        <v>17671882.23</v>
      </c>
      <c r="F253" s="71">
        <f t="shared" si="1"/>
        <v>100.6448076507066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58120.05</v>
      </c>
      <c r="E255" s="79">
        <f>E256-E260</f>
        <v>-127459.01000000001</v>
      </c>
      <c r="F255" s="71">
        <f t="shared" si="1"/>
        <v>-219.30299440554509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58120.05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52123.05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5997</v>
      </c>
      <c r="E258" s="192">
        <v>0</v>
      </c>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127459.01000000001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99612.38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27846.63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15100.21</v>
      </c>
      <c r="E274" s="79">
        <f>SUM(E275:E277)+SUM(E286:E290)</f>
        <v>10827.86</v>
      </c>
      <c r="F274" s="71">
        <f t="shared" si="1"/>
        <v>71.706684873918974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14910</v>
      </c>
      <c r="E287" s="192">
        <v>10827.86</v>
      </c>
      <c r="F287" s="71">
        <f t="shared" si="39"/>
        <v>72.621462105969144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190.21</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45207.97</v>
      </c>
      <c r="E297" s="79">
        <f t="shared" si="42"/>
        <v>4222.5200000000004</v>
      </c>
      <c r="F297" s="71">
        <f t="shared" si="1"/>
        <v>9.3402114715613198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45207.97</v>
      </c>
      <c r="E298" s="193">
        <v>4222.5200000000004</v>
      </c>
      <c r="F298" s="75">
        <f t="shared" si="1"/>
        <v>9.3402114715613198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15185.88</v>
      </c>
      <c r="E302" s="192">
        <v>29814.12</v>
      </c>
      <c r="F302" s="71">
        <f t="shared" si="43"/>
        <v>196.32790460612094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c r="E303" s="192">
        <v>149.72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15185.88</v>
      </c>
      <c r="E304" s="192">
        <v>29963.84</v>
      </c>
      <c r="F304" s="71">
        <f t="shared" si="43"/>
        <v>197.31382047006826</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4911.45</v>
      </c>
      <c r="E308" s="192">
        <v>19997.560000000001</v>
      </c>
      <c r="F308" s="71">
        <f t="shared" si="43"/>
        <v>407.16203972350326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6426.5</v>
      </c>
      <c r="E309" s="192">
        <v>102.66</v>
      </c>
      <c r="F309" s="71">
        <f t="shared" si="43"/>
        <v>1.5974480665992374</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1216.18</v>
      </c>
      <c r="E311" s="192">
        <v>1216.18</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250253.55</v>
      </c>
      <c r="E336" s="192">
        <v>255396.82</v>
      </c>
      <c r="F336" s="71">
        <f t="shared" si="43"/>
        <v>102.05522359223276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39023.440000000002</v>
      </c>
      <c r="E338" s="192">
        <v>19788.63</v>
      </c>
      <c r="F338" s="71">
        <f t="shared" si="43"/>
        <v>50.70959915373939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9630.75</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3901.66</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4222.5200000000004</v>
      </c>
      <c r="E387" s="192">
        <v>4222.5200000000004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40985.449999999997</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2747345.03</v>
      </c>
      <c r="E107" s="60">
        <f t="shared" si="21"/>
        <v>3113036.02</v>
      </c>
      <c r="F107" s="45">
        <f t="shared" si="1"/>
        <v>113.31070491717598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2747345.03</v>
      </c>
      <c r="E109" s="194">
        <v>3113036.02</v>
      </c>
      <c r="F109" s="45">
        <f t="shared" si="1"/>
        <v>113.31070491717598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2747345.03</v>
      </c>
      <c r="E141" s="81">
        <f t="shared" si="28"/>
        <v>3113036.02</v>
      </c>
      <c r="F141" s="61">
        <f t="shared" si="1"/>
        <v>113.31070491717598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7" sqref="D2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156044.15</v>
      </c>
      <c r="E5" s="82">
        <f t="shared" si="0"/>
        <v>156044.15</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75799.86</v>
      </c>
      <c r="E6" s="83">
        <f t="shared" si="1"/>
        <v>75799.86</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75799.86</v>
      </c>
      <c r="E7" s="83">
        <f t="shared" si="2"/>
        <v>75799.86</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75799.86</v>
      </c>
      <c r="E8" s="195">
        <v>75799.86</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80244.289999999994</v>
      </c>
      <c r="E22" s="83">
        <f t="shared" si="3"/>
        <v>80244.289999999994</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80244.289999999994</v>
      </c>
      <c r="E23" s="83">
        <f t="shared" si="4"/>
        <v>80244.289999999994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80244.289999999994</v>
      </c>
      <c r="E26" s="195">
        <v>80244.289999999994</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47" sqref="D4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289276.99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3880618.4899999998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3101803.05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2262051.2999999998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788486.98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1638.16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10000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39626.61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108775.17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670040.27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3881177.6199999996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3096659.78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2241693.19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753142.42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1705.67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10000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90118.5</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128009.98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656507.86</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288717.85999999987</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288717.86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255396.82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19788.63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13532.41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31874</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Almina</cp:lastModifiedBy>
  <cp:lastPrinted>2026-02-02T10:36:06Z</cp:lastPrinted>
  <dcterms:created xsi:type="dcterms:W3CDTF">2022-04-01T05:14:30Z</dcterms:created>
  <dcterms:modified xsi:type="dcterms:W3CDTF">2026-02-02T10:36:15Z</dcterms:modified>
</cp:coreProperties>
</file>