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ina\Desktop\"/>
    </mc:Choice>
  </mc:AlternateContent>
  <bookViews>
    <workbookView xWindow="0" yWindow="0" windowWidth="28800" windowHeight="1173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0" l="1"/>
  <c r="I37" i="10" l="1"/>
  <c r="J29" i="10"/>
  <c r="G28" i="10"/>
  <c r="F29" i="10"/>
  <c r="G29" i="10"/>
  <c r="G8" i="10"/>
  <c r="F81" i="7" l="1"/>
  <c r="F80" i="7" s="1"/>
  <c r="E71" i="7"/>
  <c r="I85" i="7"/>
  <c r="H85" i="7"/>
  <c r="G85" i="7"/>
  <c r="F85" i="7"/>
  <c r="E85" i="7"/>
  <c r="I81" i="7"/>
  <c r="H81" i="7"/>
  <c r="G81" i="7"/>
  <c r="E81" i="7"/>
  <c r="F22" i="7"/>
  <c r="I77" i="7"/>
  <c r="I73" i="7"/>
  <c r="I72" i="7" s="1"/>
  <c r="I68" i="7"/>
  <c r="I64" i="7"/>
  <c r="I60" i="7"/>
  <c r="I57" i="7"/>
  <c r="I53" i="7"/>
  <c r="I52" i="7" s="1"/>
  <c r="I49" i="7"/>
  <c r="I46" i="7"/>
  <c r="I45" i="7" s="1"/>
  <c r="I39" i="7"/>
  <c r="I38" i="7" s="1"/>
  <c r="I33" i="7"/>
  <c r="I32" i="7" s="1"/>
  <c r="I27" i="7"/>
  <c r="I22" i="7"/>
  <c r="I16" i="7"/>
  <c r="I10" i="7"/>
  <c r="H77" i="7"/>
  <c r="H73" i="7"/>
  <c r="H72" i="7" s="1"/>
  <c r="H68" i="7"/>
  <c r="H63" i="7" s="1"/>
  <c r="H64" i="7"/>
  <c r="H60" i="7"/>
  <c r="H56" i="7" s="1"/>
  <c r="H57" i="7"/>
  <c r="H53" i="7"/>
  <c r="H52" i="7" s="1"/>
  <c r="H49" i="7"/>
  <c r="H46" i="7"/>
  <c r="H39" i="7"/>
  <c r="H38" i="7" s="1"/>
  <c r="H33" i="7"/>
  <c r="H32" i="7" s="1"/>
  <c r="H27" i="7"/>
  <c r="H22" i="7"/>
  <c r="H16" i="7"/>
  <c r="H10" i="7"/>
  <c r="G77" i="7"/>
  <c r="G73" i="7"/>
  <c r="G72" i="7" s="1"/>
  <c r="G68" i="7"/>
  <c r="G64" i="7"/>
  <c r="G60" i="7"/>
  <c r="G57" i="7"/>
  <c r="G53" i="7"/>
  <c r="G52" i="7" s="1"/>
  <c r="G49" i="7"/>
  <c r="G46" i="7"/>
  <c r="G45" i="7" s="1"/>
  <c r="G39" i="7"/>
  <c r="G38" i="7" s="1"/>
  <c r="G33" i="7"/>
  <c r="G32" i="7" s="1"/>
  <c r="G27" i="7"/>
  <c r="G22" i="7"/>
  <c r="G16" i="7"/>
  <c r="G10" i="7"/>
  <c r="F77" i="7"/>
  <c r="F73" i="7"/>
  <c r="F68" i="7"/>
  <c r="F64" i="7"/>
  <c r="F60" i="7"/>
  <c r="F57" i="7"/>
  <c r="F53" i="7"/>
  <c r="F52" i="7" s="1"/>
  <c r="F49" i="7"/>
  <c r="F46" i="7"/>
  <c r="F39" i="7"/>
  <c r="F38" i="7" s="1"/>
  <c r="F33" i="7"/>
  <c r="F32" i="7" s="1"/>
  <c r="F27" i="7"/>
  <c r="F16" i="7"/>
  <c r="F10" i="7"/>
  <c r="E77" i="7"/>
  <c r="E73" i="7"/>
  <c r="E68" i="7"/>
  <c r="E60" i="7"/>
  <c r="E57" i="7"/>
  <c r="E53" i="7"/>
  <c r="E39" i="7"/>
  <c r="E33" i="7"/>
  <c r="E32" i="7" s="1"/>
  <c r="E27" i="7"/>
  <c r="E22" i="7"/>
  <c r="E16" i="7"/>
  <c r="E10" i="7"/>
  <c r="G80" i="7" l="1"/>
  <c r="G71" i="7" s="1"/>
  <c r="H80" i="7"/>
  <c r="H71" i="7" s="1"/>
  <c r="H43" i="7" s="1"/>
  <c r="I80" i="7"/>
  <c r="I71" i="7" s="1"/>
  <c r="I63" i="7"/>
  <c r="I44" i="7" s="1"/>
  <c r="G63" i="7"/>
  <c r="I56" i="7"/>
  <c r="G56" i="7"/>
  <c r="G44" i="7" s="1"/>
  <c r="H45" i="7"/>
  <c r="H44" i="7"/>
  <c r="I21" i="7"/>
  <c r="H21" i="7"/>
  <c r="H8" i="7" s="1"/>
  <c r="H7" i="7" s="1"/>
  <c r="I9" i="7"/>
  <c r="H9" i="7"/>
  <c r="G21" i="7"/>
  <c r="G9" i="7"/>
  <c r="F71" i="7"/>
  <c r="E80" i="7"/>
  <c r="F72" i="7"/>
  <c r="F63" i="7"/>
  <c r="F56" i="7"/>
  <c r="F45" i="7"/>
  <c r="F44" i="7"/>
  <c r="F43" i="7" s="1"/>
  <c r="F21" i="7"/>
  <c r="F8" i="7" s="1"/>
  <c r="F9" i="7"/>
  <c r="E72" i="7"/>
  <c r="E9" i="7"/>
  <c r="F15" i="9"/>
  <c r="F13" i="9"/>
  <c r="F12" i="9"/>
  <c r="F9" i="9"/>
  <c r="F8" i="9" s="1"/>
  <c r="E15" i="9"/>
  <c r="E13" i="9"/>
  <c r="E12" i="9"/>
  <c r="E9" i="9"/>
  <c r="E8" i="9" s="1"/>
  <c r="D15" i="9"/>
  <c r="D13" i="9"/>
  <c r="D12" i="9"/>
  <c r="D9" i="9"/>
  <c r="D8" i="9" s="1"/>
  <c r="C15" i="9"/>
  <c r="C13" i="9"/>
  <c r="C12" i="9"/>
  <c r="C9" i="9"/>
  <c r="C8" i="9" s="1"/>
  <c r="B12" i="9"/>
  <c r="B13" i="9"/>
  <c r="B15" i="9"/>
  <c r="B8" i="9"/>
  <c r="B9" i="9"/>
  <c r="B37" i="8"/>
  <c r="B73" i="8"/>
  <c r="B78" i="8"/>
  <c r="B63" i="8"/>
  <c r="B69" i="8"/>
  <c r="B64" i="8"/>
  <c r="B51" i="8"/>
  <c r="B38" i="8"/>
  <c r="B39" i="8"/>
  <c r="B45" i="8"/>
  <c r="C37" i="8"/>
  <c r="C73" i="8"/>
  <c r="D73" i="8"/>
  <c r="F73" i="8"/>
  <c r="E73" i="8"/>
  <c r="F78" i="8"/>
  <c r="E78" i="8"/>
  <c r="D78" i="8"/>
  <c r="C78" i="8"/>
  <c r="C69" i="8"/>
  <c r="C38" i="8"/>
  <c r="C45" i="8"/>
  <c r="C39" i="8"/>
  <c r="F45" i="8"/>
  <c r="I43" i="7" l="1"/>
  <c r="G43" i="7"/>
  <c r="H6" i="7"/>
  <c r="I8" i="7"/>
  <c r="I7" i="7" s="1"/>
  <c r="G8" i="7"/>
  <c r="G7" i="7" s="1"/>
  <c r="F7" i="7"/>
  <c r="F6" i="7" s="1"/>
  <c r="C10" i="8"/>
  <c r="C29" i="8"/>
  <c r="C12" i="8"/>
  <c r="B29" i="8"/>
  <c r="B10" i="8"/>
  <c r="B20" i="8"/>
  <c r="B15" i="8"/>
  <c r="B11" i="8"/>
  <c r="B12" i="8"/>
  <c r="F15" i="8"/>
  <c r="E15" i="8"/>
  <c r="D15" i="8"/>
  <c r="C15" i="8"/>
  <c r="D33" i="3"/>
  <c r="D23" i="3"/>
  <c r="D11" i="3"/>
  <c r="D10" i="3"/>
  <c r="H10" i="3"/>
  <c r="G10" i="3"/>
  <c r="E10" i="3"/>
  <c r="F17" i="3"/>
  <c r="G17" i="3"/>
  <c r="D17" i="3"/>
  <c r="H17" i="3"/>
  <c r="E17" i="3"/>
  <c r="I6" i="7" l="1"/>
  <c r="G6" i="7"/>
  <c r="E23" i="3"/>
  <c r="H23" i="3"/>
  <c r="G23" i="3"/>
  <c r="F23" i="3"/>
  <c r="E11" i="3"/>
  <c r="E38" i="3"/>
  <c r="E33" i="3"/>
  <c r="E32" i="3" s="1"/>
  <c r="D38" i="3"/>
  <c r="D32" i="3" s="1"/>
  <c r="G38" i="3"/>
  <c r="F38" i="3"/>
  <c r="F74" i="8" l="1"/>
  <c r="E74" i="8"/>
  <c r="D74" i="8"/>
  <c r="D39" i="8"/>
  <c r="F33" i="3" l="1"/>
  <c r="H11" i="3"/>
  <c r="G11" i="3"/>
  <c r="F11" i="3"/>
  <c r="F10" i="3" s="1"/>
  <c r="F32" i="3" l="1"/>
  <c r="E12" i="8"/>
  <c r="E11" i="8" s="1"/>
  <c r="D20" i="8"/>
  <c r="H38" i="3"/>
  <c r="H33" i="3"/>
  <c r="H32" i="3" l="1"/>
  <c r="G33" i="3"/>
  <c r="G32" i="3" s="1"/>
  <c r="F20" i="8" l="1"/>
  <c r="E20" i="8"/>
  <c r="C20" i="8"/>
  <c r="E10" i="8"/>
  <c r="F12" i="8"/>
  <c r="F11" i="8" s="1"/>
  <c r="D12" i="8"/>
  <c r="D11" i="8" s="1"/>
  <c r="D10" i="8" s="1"/>
  <c r="C11" i="8"/>
  <c r="F10" i="8" l="1"/>
  <c r="H11" i="10"/>
  <c r="F39" i="8" l="1"/>
  <c r="E45" i="8"/>
  <c r="H8" i="10"/>
  <c r="B74" i="8" l="1"/>
  <c r="C74" i="8"/>
  <c r="E64" i="8"/>
  <c r="D64" i="8"/>
  <c r="C64" i="8"/>
  <c r="F69" i="8"/>
  <c r="E69" i="8"/>
  <c r="D69" i="8"/>
  <c r="F64" i="8"/>
  <c r="F63" i="8" s="1"/>
  <c r="C52" i="8"/>
  <c r="B57" i="8"/>
  <c r="B52" i="8"/>
  <c r="F57" i="8"/>
  <c r="E57" i="8"/>
  <c r="D57" i="8"/>
  <c r="C57" i="8"/>
  <c r="F52" i="8"/>
  <c r="E52" i="8"/>
  <c r="D52" i="8"/>
  <c r="D51" i="8" s="1"/>
  <c r="E39" i="8"/>
  <c r="E38" i="8" s="1"/>
  <c r="F38" i="8"/>
  <c r="D45" i="8"/>
  <c r="D38" i="8" s="1"/>
  <c r="E64" i="7"/>
  <c r="E63" i="7" s="1"/>
  <c r="E56" i="7"/>
  <c r="E52" i="7"/>
  <c r="E49" i="7"/>
  <c r="E46" i="7"/>
  <c r="D63" i="8" l="1"/>
  <c r="D37" i="8" s="1"/>
  <c r="E63" i="8"/>
  <c r="C63" i="8"/>
  <c r="F51" i="8"/>
  <c r="F37" i="8" s="1"/>
  <c r="C51" i="8"/>
  <c r="E51" i="8"/>
  <c r="E37" i="8" s="1"/>
  <c r="E45" i="7"/>
  <c r="E44" i="7" s="1"/>
  <c r="E43" i="7" s="1"/>
  <c r="E21" i="7"/>
  <c r="E38" i="7"/>
  <c r="E8" i="7" l="1"/>
  <c r="E7" i="7" s="1"/>
  <c r="E6" i="7" s="1"/>
  <c r="J8" i="10" l="1"/>
  <c r="J34" i="10" l="1"/>
  <c r="J37" i="10" s="1"/>
  <c r="J21" i="10"/>
  <c r="I21" i="10"/>
  <c r="H21" i="10"/>
  <c r="G21" i="10"/>
  <c r="F21" i="10"/>
  <c r="J11" i="10"/>
  <c r="J14" i="10" s="1"/>
  <c r="I11" i="10"/>
  <c r="G11" i="10"/>
  <c r="G14" i="10" s="1"/>
  <c r="F11" i="10"/>
  <c r="I8" i="10"/>
  <c r="F8" i="10"/>
  <c r="F14" i="10" s="1"/>
  <c r="I14" i="10" l="1"/>
  <c r="H14" i="10"/>
  <c r="F22" i="10"/>
  <c r="J22" i="10"/>
  <c r="G22" i="10"/>
  <c r="H29" i="10" l="1"/>
  <c r="I22" i="10"/>
  <c r="I29" i="10" s="1"/>
</calcChain>
</file>

<file path=xl/sharedStrings.xml><?xml version="1.0" encoding="utf-8"?>
<sst xmlns="http://schemas.openxmlformats.org/spreadsheetml/2006/main" count="294" uniqueCount="125">
  <si>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</si>
  <si>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</si>
  <si>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</si>
  <si>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</si>
  <si>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</si>
  <si>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</si>
  <si>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</si>
  <si>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</si>
  <si>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</si>
  <si>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</si>
  <si>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</si>
  <si>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</si>
  <si>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</si>
  <si>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</si>
  <si>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</si>
  <si>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</si>
  <si>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</si>
  <si>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</si>
  <si>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</si>
  <si>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</si>
  <si>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</si>
  <si>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</si>
  <si>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</si>
  <si>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</si>
  <si>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</si>
  <si>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</si>
  <si>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</si>
  <si>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</si>
  <si>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</si>
  <si>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</si>
  <si>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</si>
  <si>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</si>
  <si>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</si>
  <si>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</si>
  <si>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</si>
  <si>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</si>
  <si>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</si>
  <si>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</si>
  <si>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</si>
  <si>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</si>
  <si>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</si>
  <si>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</si>
  <si>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</si>
  <si>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</si>
  <si>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</si>
  <si>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</si>
  <si>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</si>
  <si>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</si>
  <si>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</si>
  <si>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</si>
  <si>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</si>
  <si>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</si>
  <si>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</si>
  <si>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</si>
  <si>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</si>
  <si>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</si>
  <si>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</si>
  <si>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</si>
  <si>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</si>
  <si>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</si>
  <si>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</si>
  <si>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</si>
  <si>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</si>
  <si>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Opći prihodi i primici</t>
  </si>
  <si>
    <t>Prihodi od imovine</t>
  </si>
  <si>
    <t>Prihodi od prodaje proizvodai 
robe te pruženih usluga i 
prihodi od donacija</t>
  </si>
  <si>
    <t>Kazne,upravne mjere I ostali prihodi</t>
  </si>
  <si>
    <t>Financijski rashodi</t>
  </si>
  <si>
    <t>Ostali rashodi</t>
  </si>
  <si>
    <t>Dodatna ulaganja u postrojenjima i opremi</t>
  </si>
  <si>
    <t>RASHODI POSLOVANJA PREMA EKONOMSKOJ KLASIFIKACIJI</t>
  </si>
  <si>
    <t>08 Rekreacija, kultura i religija</t>
  </si>
  <si>
    <t>0820 Službe kulture</t>
  </si>
  <si>
    <t>Aktivnost 18119001</t>
  </si>
  <si>
    <t>ADMINISTRACIJA I UPRAVLJANJE</t>
  </si>
  <si>
    <t>Izvor financiranja 11</t>
  </si>
  <si>
    <t>Kazne, penali i naknade štete</t>
  </si>
  <si>
    <t>Izvor financiranja 25</t>
  </si>
  <si>
    <t>Vlastiti prihodi i primici</t>
  </si>
  <si>
    <t>Izvor financiranja 55</t>
  </si>
  <si>
    <t>Izvor financiranja 29</t>
  </si>
  <si>
    <t>Višak / manjak prihoda</t>
  </si>
  <si>
    <t>PROGRAMSKA DJELATNOST</t>
  </si>
  <si>
    <t>Aktivnost 18120001</t>
  </si>
  <si>
    <t>REDOVNI PROGRAMI</t>
  </si>
  <si>
    <t>3 Rashodi poslovanja</t>
  </si>
  <si>
    <t>31 Rashodi za zaposlene</t>
  </si>
  <si>
    <t>32 Materijalni rashodi</t>
  </si>
  <si>
    <t>34 Financijski rashodi</t>
  </si>
  <si>
    <t>3  Rashodi poslovanja</t>
  </si>
  <si>
    <t>38 Kazne, penali i naknade štete</t>
  </si>
  <si>
    <t>4 Rashodi za nabavu nefinancijske imovine</t>
  </si>
  <si>
    <t>41 Rashodi za nabavu neproizvedene dugotrajne imovine</t>
  </si>
  <si>
    <t>4  Rashodi za nabavu nefinancijske imovine</t>
  </si>
  <si>
    <t>42 Rashodi za nabavu proizvedene dugotrajne imovine</t>
  </si>
  <si>
    <t>Rashodi za dodatna ulaganja u nefinancijskoj imovini</t>
  </si>
  <si>
    <t>45 Rashodi za dodatna ulaganja u nefinancijskoj imovini</t>
  </si>
  <si>
    <t>2 Vlastiti prihodi i primici</t>
  </si>
  <si>
    <t>5 Namjenski prihodi i primici</t>
  </si>
  <si>
    <t>29 Višak / manjak prihoda</t>
  </si>
  <si>
    <t>67  Prihodi iz nadležnog proračuna i od HZZO-a temeljem ugovornih obveza</t>
  </si>
  <si>
    <t>2 Vlastiti prihodi</t>
  </si>
  <si>
    <t>64  Prihodi od imovine</t>
  </si>
  <si>
    <t>66  Prihodi od prodaje proizvoda i 
robe te pruženih usluga i 
prihodi od donacija</t>
  </si>
  <si>
    <t>68 Kazne,upravne mjere i ostali prihodi</t>
  </si>
  <si>
    <t>72 Prihodi od prodaje proizvedene dugotrajne imovine</t>
  </si>
  <si>
    <t>5 Prihodi za posebne namjene</t>
  </si>
  <si>
    <t>63 Pomoći iz nizozemstva i od subjekata općeg proračuna</t>
  </si>
  <si>
    <t>66 Prihodi od prodaje proizvodai 
robe te pruženih usluga i 
prihodi od donacija</t>
  </si>
  <si>
    <t>29 Višak/manjak prihoda proračunskih korisnika</t>
  </si>
  <si>
    <t xml:space="preserve">Izvršenje 2023. </t>
  </si>
  <si>
    <t>Plan za 2025.</t>
  </si>
  <si>
    <t>Projekcija 
za 2027.</t>
  </si>
  <si>
    <t>Pomoći iz inozemstva i od
 subjekata općeg proračuna</t>
  </si>
  <si>
    <t>Izvršenje 2023.</t>
  </si>
  <si>
    <t>Plan 2024.</t>
  </si>
  <si>
    <t>Višak prihoda poslovanja</t>
  </si>
  <si>
    <t>VIŠAK KORIŠTEN ZA POKRIĆE RASHODA</t>
  </si>
  <si>
    <t>92 Višak poslovanja</t>
  </si>
  <si>
    <t>PROGRAM 18120</t>
  </si>
  <si>
    <t>REDOVNA DJELATNOST</t>
  </si>
  <si>
    <t>Aktivnost 18120015</t>
  </si>
  <si>
    <t>EU PROJEKT STEĆAKLAND</t>
  </si>
  <si>
    <t>Donacije i ostali namjenski prihodi</t>
  </si>
  <si>
    <t>PRIJEDLOG FINANCIJSKOG PLANA DUBROVAČKIH MUZEJA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</si>
</sst>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 wrapText="1"/>
    </xf>
    <xf numFmtId="0" fontId="20" fillId="3" borderId="3" xfId="0" applyNumberFormat="1" applyFont="1" applyFill="1" applyBorder="1" applyAlignment="1" applyProtection="1">
      <alignment vertical="center" wrapText="1"/>
    </xf>
    <xf numFmtId="4" fontId="18" fillId="3" borderId="4" xfId="0" applyNumberFormat="1" applyFont="1" applyFill="1" applyBorder="1" applyAlignment="1" applyProtection="1">
      <alignment horizontal="right" wrapText="1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 applyProtection="1">
      <alignment horizontal="left" vertical="center"/>
    </xf>
    <xf numFmtId="0" fontId="22" fillId="2" borderId="0" xfId="0" quotePrefix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/>
    </xf>
    <xf numFmtId="0" fontId="20" fillId="3" borderId="3" xfId="0" applyFont="1" applyFill="1" applyBorder="1" applyAlignment="1">
      <alignment horizontal="left" vertical="center"/>
    </xf>
    <xf numFmtId="0" fontId="20" fillId="3" borderId="3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>
      <alignment horizontal="right"/>
    </xf>
    <xf numFmtId="0" fontId="21" fillId="2" borderId="3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0" xfId="0" quotePrefix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7" fillId="0" borderId="3" xfId="2" applyFont="1" applyFill="1" applyBorder="1" applyAlignment="1">
      <alignment horizontal="left" vertical="center" wrapText="1"/>
    </xf>
    <xf numFmtId="3" fontId="9" fillId="3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8" fillId="3" borderId="3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1" fillId="2" borderId="6" xfId="0" applyNumberFormat="1" applyFont="1" applyFill="1" applyBorder="1" applyAlignment="1" applyProtection="1">
      <alignment horizontal="left" vertical="center" wrapText="1"/>
    </xf>
    <xf numFmtId="0" fontId="21" fillId="2" borderId="6" xfId="0" applyNumberFormat="1" applyFont="1" applyFill="1" applyBorder="1" applyAlignment="1" applyProtection="1">
      <alignment vertical="center" wrapText="1"/>
    </xf>
    <xf numFmtId="3" fontId="19" fillId="2" borderId="6" xfId="0" applyNumberFormat="1" applyFont="1" applyFill="1" applyBorder="1" applyAlignment="1">
      <alignment horizontal="right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>
      <alignment horizontal="right"/>
    </xf>
    <xf numFmtId="4" fontId="31" fillId="2" borderId="4" xfId="0" applyNumberFormat="1" applyFont="1" applyFill="1" applyBorder="1" applyAlignment="1">
      <alignment horizontal="right"/>
    </xf>
    <xf numFmtId="0" fontId="21" fillId="2" borderId="0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2" fillId="3" borderId="3" xfId="0" applyNumberFormat="1" applyFont="1" applyFill="1" applyBorder="1" applyAlignment="1" applyProtection="1">
      <alignment horizontal="right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/>
    </xf>
    <xf numFmtId="0" fontId="16" fillId="3" borderId="3" xfId="0" applyNumberFormat="1" applyFont="1" applyFill="1" applyBorder="1" applyAlignment="1" applyProtection="1">
      <alignment horizontal="left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8" fillId="3" borderId="3" xfId="0" applyNumberFormat="1" applyFont="1" applyFill="1" applyBorder="1" applyAlignment="1" applyProtection="1">
      <alignment horizontal="righ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27" fillId="3" borderId="4" xfId="0" applyNumberFormat="1" applyFont="1" applyFill="1" applyBorder="1" applyAlignment="1" applyProtection="1">
      <alignment horizontal="left" vertical="center" wrapText="1"/>
    </xf>
    <xf numFmtId="0" fontId="29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3" fontId="5" fillId="5" borderId="3" xfId="0" applyNumberFormat="1" applyFont="1" applyFill="1" applyBorder="1" applyAlignment="1" applyProtection="1">
      <alignment horizontal="right" vertical="center" wrapText="1"/>
    </xf>
    <xf numFmtId="4" fontId="5" fillId="5" borderId="3" xfId="0" applyNumberFormat="1" applyFont="1" applyFill="1" applyBorder="1" applyAlignment="1" applyProtection="1">
      <alignment horizontal="right" vertical="center" wrapText="1"/>
    </xf>
    <xf numFmtId="4" fontId="9" fillId="3" borderId="4" xfId="0" applyNumberFormat="1" applyFont="1" applyFill="1" applyBorder="1" applyAlignment="1">
      <alignment horizontal="right"/>
    </xf>
    <xf numFmtId="4" fontId="16" fillId="3" borderId="4" xfId="0" applyNumberFormat="1" applyFont="1" applyFill="1" applyBorder="1" applyAlignment="1">
      <alignment horizontal="right"/>
    </xf>
    <xf numFmtId="3" fontId="34" fillId="2" borderId="4" xfId="0" applyNumberFormat="1" applyFont="1" applyFill="1" applyBorder="1" applyAlignment="1">
      <alignment horizontal="right"/>
    </xf>
    <xf numFmtId="3" fontId="33" fillId="2" borderId="4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>
      <alignment horizontal="right"/>
    </xf>
    <xf numFmtId="3" fontId="34" fillId="2" borderId="3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4" fontId="18" fillId="3" borderId="4" xfId="0" applyNumberFormat="1" applyFont="1" applyFill="1" applyBorder="1" applyAlignment="1" applyProtection="1">
      <alignment horizontal="right" vertical="center" wrapText="1"/>
    </xf>
    <xf numFmtId="4" fontId="23" fillId="2" borderId="4" xfId="0" quotePrefix="1" applyNumberFormat="1" applyFont="1" applyFill="1" applyBorder="1" applyAlignment="1">
      <alignment horizontal="right" wrapText="1"/>
    </xf>
    <xf numFmtId="4" fontId="23" fillId="2" borderId="4" xfId="0" quotePrefix="1" applyNumberFormat="1" applyFont="1" applyFill="1" applyBorder="1" applyAlignment="1"/>
    <xf numFmtId="4" fontId="19" fillId="2" borderId="4" xfId="0" applyNumberFormat="1" applyFont="1" applyFill="1" applyBorder="1" applyAlignment="1" applyProtection="1">
      <alignment horizontal="right" wrapText="1"/>
    </xf>
    <xf numFmtId="3" fontId="23" fillId="2" borderId="4" xfId="0" quotePrefix="1" applyNumberFormat="1" applyFont="1" applyFill="1" applyBorder="1" applyAlignment="1">
      <alignment horizontal="right" wrapText="1"/>
    </xf>
    <xf numFmtId="2" fontId="35" fillId="0" borderId="0" xfId="0" applyNumberFormat="1" applyFont="1"/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2" borderId="4" xfId="0" quotePrefix="1" applyNumberFormat="1" applyFont="1" applyFill="1" applyBorder="1" applyAlignment="1">
      <alignment horizontal="right"/>
    </xf>
    <xf numFmtId="4" fontId="19" fillId="2" borderId="4" xfId="0" quotePrefix="1" applyNumberFormat="1" applyFont="1" applyFill="1" applyBorder="1" applyAlignment="1">
      <alignment horizontal="right" vertical="center"/>
    </xf>
    <xf numFmtId="4" fontId="18" fillId="3" borderId="4" xfId="0" applyNumberFormat="1" applyFont="1" applyFill="1" applyBorder="1" applyAlignment="1" applyProtection="1">
      <alignment wrapText="1"/>
    </xf>
    <xf numFmtId="4" fontId="19" fillId="2" borderId="4" xfId="0" applyNumberFormat="1" applyFont="1" applyFill="1" applyBorder="1" applyAlignment="1" applyProtection="1">
      <alignment wrapText="1"/>
    </xf>
    <xf numFmtId="4" fontId="19" fillId="2" borderId="7" xfId="0" applyNumberFormat="1" applyFont="1" applyFill="1" applyBorder="1" applyAlignment="1" applyProtection="1">
      <alignment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1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16" fillId="5" borderId="3" xfId="0" applyNumberFormat="1" applyFont="1" applyFill="1" applyBorder="1" applyAlignment="1" applyProtection="1">
      <alignment horizontal="right" vertical="center" wrapText="1"/>
    </xf>
    <xf numFmtId="3" fontId="7" fillId="2" borderId="0" xfId="0" applyNumberFormat="1" applyFont="1" applyFill="1" applyBorder="1" applyAlignment="1">
      <alignment horizontal="right"/>
    </xf>
    <xf numFmtId="0" fontId="35" fillId="0" borderId="0" xfId="0" applyFont="1"/>
    <xf numFmtId="3" fontId="16" fillId="2" borderId="4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3" fontId="16" fillId="3" borderId="4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4" fontId="16" fillId="5" borderId="3" xfId="0" applyNumberFormat="1" applyFont="1" applyFill="1" applyBorder="1" applyAlignment="1" applyProtection="1">
      <alignment horizontal="right" vertical="center" wrapText="1"/>
    </xf>
    <xf numFmtId="4" fontId="34" fillId="2" borderId="4" xfId="1" applyNumberFormat="1" applyFont="1" applyFill="1" applyBorder="1" applyAlignment="1" applyProtection="1">
      <alignment horizontal="right" vertical="center" wrapText="1"/>
    </xf>
    <xf numFmtId="4" fontId="34" fillId="2" borderId="4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" fontId="16" fillId="2" borderId="4" xfId="1" applyNumberFormat="1" applyFont="1" applyFill="1" applyBorder="1" applyAlignment="1" applyProtection="1">
      <alignment horizontal="right" vertical="center" wrapText="1"/>
    </xf>
    <xf numFmtId="4" fontId="33" fillId="2" borderId="4" xfId="1" applyNumberFormat="1" applyFont="1" applyFill="1" applyBorder="1" applyAlignment="1" applyProtection="1">
      <alignment horizontal="right" vertical="center" wrapText="1"/>
    </xf>
    <xf numFmtId="4" fontId="33" fillId="2" borderId="4" xfId="1" applyNumberFormat="1" applyFont="1" applyFill="1" applyBorder="1" applyAlignment="1">
      <alignment horizontal="right"/>
    </xf>
    <xf numFmtId="4" fontId="16" fillId="2" borderId="4" xfId="1" applyNumberFormat="1" applyFont="1" applyFill="1" applyBorder="1" applyAlignment="1">
      <alignment horizontal="right"/>
    </xf>
    <xf numFmtId="4" fontId="33" fillId="2" borderId="4" xfId="0" applyNumberFormat="1" applyFont="1" applyFill="1" applyBorder="1" applyAlignment="1">
      <alignment horizontal="right"/>
    </xf>
    <xf numFmtId="4" fontId="16" fillId="5" borderId="4" xfId="0" applyNumberFormat="1" applyFont="1" applyFill="1" applyBorder="1" applyAlignment="1" applyProtection="1">
      <alignment horizontal="right" vertical="center" wrapText="1"/>
    </xf>
    <xf numFmtId="0" fontId="16" fillId="2" borderId="4" xfId="0" applyNumberFormat="1" applyFont="1" applyFill="1" applyBorder="1" applyAlignment="1">
      <alignment horizontal="right"/>
    </xf>
    <xf numFmtId="0" fontId="33" fillId="2" borderId="4" xfId="0" applyNumberFormat="1" applyFont="1" applyFill="1" applyBorder="1" applyAlignment="1">
      <alignment horizontal="right"/>
    </xf>
    <xf numFmtId="4" fontId="16" fillId="3" borderId="4" xfId="1" applyNumberFormat="1" applyFont="1" applyFill="1" applyBorder="1" applyAlignment="1">
      <alignment horizontal="right"/>
    </xf>
    <xf numFmtId="4" fontId="33" fillId="2" borderId="4" xfId="1" applyNumberFormat="1" applyFont="1" applyFill="1" applyBorder="1" applyAlignment="1" applyProtection="1">
      <alignment horizontal="right" wrapText="1"/>
    </xf>
    <xf numFmtId="4" fontId="16" fillId="3" borderId="4" xfId="1" applyNumberFormat="1" applyFont="1" applyFill="1" applyBorder="1" applyAlignment="1" applyProtection="1">
      <alignment horizontal="right" wrapText="1"/>
    </xf>
    <xf numFmtId="4" fontId="16" fillId="2" borderId="4" xfId="1" applyNumberFormat="1" applyFont="1" applyFill="1" applyBorder="1" applyAlignment="1" applyProtection="1">
      <alignment horizontal="right" wrapText="1"/>
    </xf>
    <xf numFmtId="0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4" fontId="18" fillId="2" borderId="4" xfId="1" applyNumberFormat="1" applyFont="1" applyFill="1" applyBorder="1" applyAlignment="1" applyProtection="1">
      <alignment horizontal="right" vertical="center" wrapText="1"/>
    </xf>
    <xf numFmtId="4" fontId="19" fillId="2" borderId="4" xfId="1" applyNumberFormat="1" applyFont="1" applyFill="1" applyBorder="1" applyAlignment="1" applyProtection="1">
      <alignment horizontal="right" vertical="center" wrapText="1"/>
    </xf>
    <xf numFmtId="4" fontId="18" fillId="4" borderId="4" xfId="0" applyNumberFormat="1" applyFont="1" applyFill="1" applyBorder="1" applyAlignment="1" applyProtection="1">
      <alignment horizontal="right" wrapText="1"/>
    </xf>
    <xf numFmtId="0" fontId="27" fillId="5" borderId="4" xfId="0" applyNumberFormat="1" applyFont="1" applyFill="1" applyBorder="1" applyAlignment="1" applyProtection="1">
      <alignment horizontal="left" vertical="center" wrapText="1"/>
    </xf>
    <xf numFmtId="4" fontId="18" fillId="5" borderId="4" xfId="1" applyNumberFormat="1" applyFont="1" applyFill="1" applyBorder="1" applyAlignment="1" applyProtection="1">
      <alignment horizontal="right" vertical="center" wrapText="1"/>
    </xf>
    <xf numFmtId="0" fontId="26" fillId="6" borderId="4" xfId="0" applyNumberFormat="1" applyFont="1" applyFill="1" applyBorder="1" applyAlignment="1" applyProtection="1">
      <alignment horizontal="left" vertical="center" wrapText="1"/>
    </xf>
    <xf numFmtId="4" fontId="18" fillId="6" borderId="4" xfId="1" applyNumberFormat="1" applyFont="1" applyFill="1" applyBorder="1" applyAlignment="1" applyProtection="1">
      <alignment horizontal="right" wrapText="1"/>
    </xf>
    <xf numFmtId="4" fontId="18" fillId="5" borderId="4" xfId="1" applyNumberFormat="1" applyFont="1" applyFill="1" applyBorder="1" applyAlignment="1">
      <alignment horizontal="right"/>
    </xf>
    <xf numFmtId="4" fontId="24" fillId="5" borderId="4" xfId="1" applyNumberFormat="1" applyFont="1" applyFill="1" applyBorder="1" applyAlignment="1" applyProtection="1">
      <alignment horizontal="right" wrapText="1"/>
    </xf>
    <xf numFmtId="4" fontId="18" fillId="6" borderId="3" xfId="0" applyNumberFormat="1" applyFont="1" applyFill="1" applyBorder="1" applyAlignment="1">
      <alignment horizontal="right"/>
    </xf>
    <xf numFmtId="4" fontId="24" fillId="5" borderId="4" xfId="1" applyNumberFormat="1" applyFont="1" applyFill="1" applyBorder="1" applyAlignment="1" applyProtection="1">
      <alignment horizontal="right" vertical="center" wrapText="1"/>
    </xf>
    <xf numFmtId="4" fontId="18" fillId="6" borderId="4" xfId="1" applyNumberFormat="1" applyFont="1" applyFill="1" applyBorder="1" applyAlignment="1" applyProtection="1">
      <alignment horizontal="right" vertical="center" wrapText="1"/>
    </xf>
    <xf numFmtId="0" fontId="2" fillId="4" borderId="4" xfId="0" applyNumberFormat="1" applyFont="1" applyFill="1" applyBorder="1" applyAlignment="1" applyProtection="1">
      <alignment horizontal="left" wrapText="1"/>
    </xf>
    <xf numFmtId="4" fontId="28" fillId="2" borderId="4" xfId="1" applyNumberFormat="1" applyFont="1" applyFill="1" applyBorder="1" applyAlignment="1" applyProtection="1">
      <alignment horizontal="right" vertical="center" wrapText="1"/>
    </xf>
    <xf numFmtId="4" fontId="30" fillId="2" borderId="4" xfId="1" applyNumberFormat="1" applyFont="1" applyFill="1" applyBorder="1" applyAlignment="1" applyProtection="1">
      <alignment horizontal="right" vertical="center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2" fillId="0" borderId="3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7" fillId="5" borderId="1" xfId="0" applyNumberFormat="1" applyFont="1" applyFill="1" applyBorder="1" applyAlignment="1" applyProtection="1">
      <alignment horizontal="left" vertical="center" wrapText="1"/>
    </xf>
    <xf numFmtId="0" fontId="27" fillId="5" borderId="2" xfId="0" applyNumberFormat="1" applyFont="1" applyFill="1" applyBorder="1" applyAlignment="1" applyProtection="1">
      <alignment horizontal="left" vertical="center" wrapText="1"/>
    </xf>
    <xf numFmtId="0" fontId="27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0" fillId="6" borderId="1" xfId="0" applyNumberFormat="1" applyFont="1" applyFill="1" applyBorder="1" applyAlignment="1" applyProtection="1">
      <alignment horizontal="left" vertical="center" wrapText="1"/>
    </xf>
    <xf numFmtId="0" fontId="20" fillId="6" borderId="2" xfId="0" applyNumberFormat="1" applyFont="1" applyFill="1" applyBorder="1" applyAlignment="1" applyProtection="1">
      <alignment horizontal="left" vertical="center" wrapText="1"/>
    </xf>
    <xf numFmtId="0" fontId="20" fillId="6" borderId="4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6" fillId="6" borderId="1" xfId="0" applyNumberFormat="1" applyFont="1" applyFill="1" applyBorder="1" applyAlignment="1" applyProtection="1">
      <alignment horizontal="left" vertical="center" wrapText="1"/>
    </xf>
    <xf numFmtId="0" fontId="26" fillId="6" borderId="2" xfId="0" applyNumberFormat="1" applyFont="1" applyFill="1" applyBorder="1" applyAlignment="1" applyProtection="1">
      <alignment horizontal="left" vertical="center" wrapText="1"/>
    </xf>
    <xf numFmtId="0" fontId="26" fillId="6" borderId="4" xfId="0" applyNumberFormat="1" applyFont="1" applyFill="1" applyBorder="1" applyAlignment="1" applyProtection="1">
      <alignment horizontal="left" vertical="center" wrapText="1"/>
    </xf>
  </cellXfs>
  <cellStyles count="3">
    <cellStyle name="Comma" xfId="1" builtinId="3"/>
    <cellStyle name="Normal" xfId="0" builtinId="0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3" workbookViewId="0">
      <selection activeCell="I40" sqref="I4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97" t="s">
        <v>124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197" t="s">
        <v>19</v>
      </c>
      <c r="B3" s="197"/>
      <c r="C3" s="197"/>
      <c r="D3" s="197"/>
      <c r="E3" s="197"/>
      <c r="F3" s="197"/>
      <c r="G3" s="197"/>
      <c r="H3" s="197"/>
      <c r="I3" s="198"/>
      <c r="J3" s="198"/>
    </row>
    <row r="4" spans="1:10" ht="18" x14ac:dyDescent="0.25">
      <c r="A4" s="21"/>
      <c r="B4" s="21"/>
      <c r="C4" s="21"/>
      <c r="D4" s="21"/>
      <c r="E4" s="21"/>
      <c r="F4" s="21"/>
      <c r="G4" s="21"/>
      <c r="H4" s="21"/>
      <c r="I4" s="4"/>
      <c r="J4" s="4"/>
    </row>
    <row r="5" spans="1:10" ht="15.75" x14ac:dyDescent="0.25">
      <c r="A5" s="197" t="s">
        <v>25</v>
      </c>
      <c r="B5" s="199"/>
      <c r="C5" s="199"/>
      <c r="D5" s="199"/>
      <c r="E5" s="199"/>
      <c r="F5" s="199"/>
      <c r="G5" s="199"/>
      <c r="H5" s="199"/>
      <c r="I5" s="199"/>
      <c r="J5" s="199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31" t="s">
        <v>33</v>
      </c>
    </row>
    <row r="7" spans="1:10" ht="25.5" x14ac:dyDescent="0.25">
      <c r="A7" s="24"/>
      <c r="B7" s="25"/>
      <c r="C7" s="25"/>
      <c r="D7" s="26"/>
      <c r="E7" s="27"/>
      <c r="F7" s="100" t="s">
        <v>110</v>
      </c>
      <c r="G7" s="17" t="s">
        <v>31</v>
      </c>
      <c r="H7" s="17" t="s">
        <v>111</v>
      </c>
      <c r="I7" s="17" t="s">
        <v>32</v>
      </c>
      <c r="J7" s="17" t="s">
        <v>112</v>
      </c>
    </row>
    <row r="8" spans="1:10" x14ac:dyDescent="0.25">
      <c r="A8" s="200" t="s">
        <v>0</v>
      </c>
      <c r="B8" s="201"/>
      <c r="C8" s="201"/>
      <c r="D8" s="201"/>
      <c r="E8" s="202"/>
      <c r="F8" s="191">
        <f>F9+F10</f>
        <v>2054757.54</v>
      </c>
      <c r="G8" s="28">
        <f>SUM(G9:G10)</f>
        <v>2796997</v>
      </c>
      <c r="H8" s="84">
        <f t="shared" ref="H8:J8" si="0">H9+H10</f>
        <v>3221063</v>
      </c>
      <c r="I8" s="28">
        <f t="shared" si="0"/>
        <v>3080000</v>
      </c>
      <c r="J8" s="28">
        <f t="shared" si="0"/>
        <v>3225000</v>
      </c>
    </row>
    <row r="9" spans="1:10" x14ac:dyDescent="0.25">
      <c r="A9" s="203" t="s">
        <v>34</v>
      </c>
      <c r="B9" s="204"/>
      <c r="C9" s="204"/>
      <c r="D9" s="204"/>
      <c r="E9" s="196"/>
      <c r="F9" s="192">
        <v>2054738.28</v>
      </c>
      <c r="G9" s="29">
        <v>2796997</v>
      </c>
      <c r="H9" s="85">
        <v>3221063</v>
      </c>
      <c r="I9" s="29">
        <v>3080000</v>
      </c>
      <c r="J9" s="29">
        <v>3225000</v>
      </c>
    </row>
    <row r="10" spans="1:10" x14ac:dyDescent="0.25">
      <c r="A10" s="205" t="s">
        <v>35</v>
      </c>
      <c r="B10" s="196"/>
      <c r="C10" s="196"/>
      <c r="D10" s="196"/>
      <c r="E10" s="196"/>
      <c r="F10" s="192">
        <v>19.260000000000002</v>
      </c>
      <c r="G10" s="29">
        <v>0</v>
      </c>
      <c r="H10" s="85">
        <v>0</v>
      </c>
      <c r="I10" s="29">
        <v>0</v>
      </c>
      <c r="J10" s="29">
        <v>0</v>
      </c>
    </row>
    <row r="11" spans="1:10" x14ac:dyDescent="0.25">
      <c r="A11" s="32" t="s">
        <v>1</v>
      </c>
      <c r="B11" s="39"/>
      <c r="C11" s="39"/>
      <c r="D11" s="39"/>
      <c r="E11" s="39"/>
      <c r="F11" s="191">
        <f>F12+F13</f>
        <v>2073007.94</v>
      </c>
      <c r="G11" s="28">
        <f t="shared" ref="G11:J11" si="1">G12+G13</f>
        <v>2842873</v>
      </c>
      <c r="H11" s="84">
        <f t="shared" si="1"/>
        <v>2962141</v>
      </c>
      <c r="I11" s="28">
        <f t="shared" si="1"/>
        <v>3089100</v>
      </c>
      <c r="J11" s="28">
        <f t="shared" si="1"/>
        <v>3234300</v>
      </c>
    </row>
    <row r="12" spans="1:10" x14ac:dyDescent="0.25">
      <c r="A12" s="206" t="s">
        <v>36</v>
      </c>
      <c r="B12" s="204"/>
      <c r="C12" s="204"/>
      <c r="D12" s="204"/>
      <c r="E12" s="204"/>
      <c r="F12" s="192">
        <v>1949316.16</v>
      </c>
      <c r="G12" s="29">
        <v>2525623</v>
      </c>
      <c r="H12" s="85">
        <v>2874066</v>
      </c>
      <c r="I12" s="29">
        <v>2989100</v>
      </c>
      <c r="J12" s="40">
        <v>3134300</v>
      </c>
    </row>
    <row r="13" spans="1:10" x14ac:dyDescent="0.25">
      <c r="A13" s="195" t="s">
        <v>37</v>
      </c>
      <c r="B13" s="196"/>
      <c r="C13" s="196"/>
      <c r="D13" s="196"/>
      <c r="E13" s="196"/>
      <c r="F13" s="193">
        <v>123691.78</v>
      </c>
      <c r="G13" s="41">
        <v>317250</v>
      </c>
      <c r="H13" s="88">
        <v>88075</v>
      </c>
      <c r="I13" s="41">
        <v>100000</v>
      </c>
      <c r="J13" s="40">
        <v>100000</v>
      </c>
    </row>
    <row r="14" spans="1:10" x14ac:dyDescent="0.25">
      <c r="A14" s="207" t="s">
        <v>55</v>
      </c>
      <c r="B14" s="201"/>
      <c r="C14" s="201"/>
      <c r="D14" s="201"/>
      <c r="E14" s="201"/>
      <c r="F14" s="191">
        <f>F8-F11</f>
        <v>-18250.399999999907</v>
      </c>
      <c r="G14" s="28">
        <f t="shared" ref="G14:J14" si="2">G8-G11</f>
        <v>-45876</v>
      </c>
      <c r="H14" s="84">
        <f t="shared" si="2"/>
        <v>258922</v>
      </c>
      <c r="I14" s="28">
        <f t="shared" si="2"/>
        <v>-9100</v>
      </c>
      <c r="J14" s="28">
        <f t="shared" si="2"/>
        <v>-9300</v>
      </c>
    </row>
    <row r="15" spans="1:10" ht="18" x14ac:dyDescent="0.25">
      <c r="A15" s="21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 x14ac:dyDescent="0.25">
      <c r="A16" s="197" t="s">
        <v>26</v>
      </c>
      <c r="B16" s="199"/>
      <c r="C16" s="199"/>
      <c r="D16" s="199"/>
      <c r="E16" s="199"/>
      <c r="F16" s="199"/>
      <c r="G16" s="199"/>
      <c r="H16" s="199"/>
      <c r="I16" s="199"/>
      <c r="J16" s="199"/>
    </row>
    <row r="17" spans="1:10" ht="18" x14ac:dyDescent="0.25">
      <c r="A17" s="21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 x14ac:dyDescent="0.25">
      <c r="A18" s="24"/>
      <c r="B18" s="25"/>
      <c r="C18" s="25"/>
      <c r="D18" s="26"/>
      <c r="E18" s="27"/>
      <c r="F18" s="100" t="s">
        <v>110</v>
      </c>
      <c r="G18" s="17" t="s">
        <v>31</v>
      </c>
      <c r="H18" s="17" t="s">
        <v>111</v>
      </c>
      <c r="I18" s="17" t="s">
        <v>32</v>
      </c>
      <c r="J18" s="17" t="s">
        <v>112</v>
      </c>
    </row>
    <row r="19" spans="1:10" x14ac:dyDescent="0.25">
      <c r="A19" s="195" t="s">
        <v>38</v>
      </c>
      <c r="B19" s="196"/>
      <c r="C19" s="196"/>
      <c r="D19" s="196"/>
      <c r="E19" s="196"/>
      <c r="F19" s="41">
        <v>0</v>
      </c>
      <c r="G19" s="41">
        <v>0</v>
      </c>
      <c r="H19" s="41">
        <v>0</v>
      </c>
      <c r="I19" s="41">
        <v>0</v>
      </c>
      <c r="J19" s="40">
        <v>0</v>
      </c>
    </row>
    <row r="20" spans="1:10" x14ac:dyDescent="0.25">
      <c r="A20" s="195" t="s">
        <v>39</v>
      </c>
      <c r="B20" s="196"/>
      <c r="C20" s="196"/>
      <c r="D20" s="196"/>
      <c r="E20" s="196"/>
      <c r="F20" s="41">
        <v>0</v>
      </c>
      <c r="G20" s="41">
        <v>0</v>
      </c>
      <c r="H20" s="41">
        <v>0</v>
      </c>
      <c r="I20" s="41">
        <v>0</v>
      </c>
      <c r="J20" s="40">
        <v>0</v>
      </c>
    </row>
    <row r="21" spans="1:10" x14ac:dyDescent="0.25">
      <c r="A21" s="207" t="s">
        <v>2</v>
      </c>
      <c r="B21" s="201"/>
      <c r="C21" s="201"/>
      <c r="D21" s="201"/>
      <c r="E21" s="201"/>
      <c r="F21" s="28">
        <f>F19-F20</f>
        <v>0</v>
      </c>
      <c r="G21" s="28">
        <f t="shared" ref="G21:J21" si="3">G19-G20</f>
        <v>0</v>
      </c>
      <c r="H21" s="28">
        <f t="shared" si="3"/>
        <v>0</v>
      </c>
      <c r="I21" s="28">
        <f t="shared" si="3"/>
        <v>0</v>
      </c>
      <c r="J21" s="28">
        <f t="shared" si="3"/>
        <v>0</v>
      </c>
    </row>
    <row r="22" spans="1:10" x14ac:dyDescent="0.25">
      <c r="A22" s="207" t="s">
        <v>56</v>
      </c>
      <c r="B22" s="201"/>
      <c r="C22" s="201"/>
      <c r="D22" s="201"/>
      <c r="E22" s="201"/>
      <c r="F22" s="191">
        <f>F14+F21</f>
        <v>-18250.399999999907</v>
      </c>
      <c r="G22" s="28">
        <f t="shared" ref="G22:J22" si="4">G14+G21</f>
        <v>-45876</v>
      </c>
      <c r="H22" s="28">
        <f t="shared" si="4"/>
        <v>258922</v>
      </c>
      <c r="I22" s="28">
        <f t="shared" si="4"/>
        <v>-9100</v>
      </c>
      <c r="J22" s="28">
        <f t="shared" si="4"/>
        <v>-9300</v>
      </c>
    </row>
    <row r="23" spans="1:10" ht="18" x14ac:dyDescent="0.25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 x14ac:dyDescent="0.25">
      <c r="A24" s="197" t="s">
        <v>57</v>
      </c>
      <c r="B24" s="199"/>
      <c r="C24" s="199"/>
      <c r="D24" s="199"/>
      <c r="E24" s="199"/>
      <c r="F24" s="199"/>
      <c r="G24" s="199"/>
      <c r="H24" s="199"/>
      <c r="I24" s="199"/>
      <c r="J24" s="199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25.5" x14ac:dyDescent="0.25">
      <c r="A26" s="24"/>
      <c r="B26" s="25"/>
      <c r="C26" s="25"/>
      <c r="D26" s="26"/>
      <c r="E26" s="27"/>
      <c r="F26" s="100" t="s">
        <v>110</v>
      </c>
      <c r="G26" s="17" t="s">
        <v>31</v>
      </c>
      <c r="H26" s="17" t="s">
        <v>111</v>
      </c>
      <c r="I26" s="17" t="s">
        <v>32</v>
      </c>
      <c r="J26" s="17" t="s">
        <v>112</v>
      </c>
    </row>
    <row r="27" spans="1:10" ht="15" customHeight="1" x14ac:dyDescent="0.25">
      <c r="A27" s="210" t="s">
        <v>58</v>
      </c>
      <c r="B27" s="211"/>
      <c r="C27" s="211"/>
      <c r="D27" s="211"/>
      <c r="E27" s="212"/>
      <c r="F27" s="189">
        <v>70530.42</v>
      </c>
      <c r="G27" s="42">
        <v>52221.02</v>
      </c>
      <c r="H27" s="42">
        <v>22000</v>
      </c>
      <c r="I27" s="42">
        <v>9100</v>
      </c>
      <c r="J27" s="43">
        <v>9300</v>
      </c>
    </row>
    <row r="28" spans="1:10" ht="15" customHeight="1" x14ac:dyDescent="0.25">
      <c r="A28" s="207" t="s">
        <v>59</v>
      </c>
      <c r="B28" s="201"/>
      <c r="C28" s="201"/>
      <c r="D28" s="201"/>
      <c r="E28" s="201"/>
      <c r="F28" s="190">
        <v>52280.02</v>
      </c>
      <c r="G28" s="44">
        <f>G22+G27</f>
        <v>6345.0199999999968</v>
      </c>
      <c r="H28" s="44">
        <v>9100</v>
      </c>
      <c r="I28" s="44">
        <v>9300</v>
      </c>
      <c r="J28" s="45">
        <v>0</v>
      </c>
    </row>
    <row r="29" spans="1:10" ht="45" customHeight="1" x14ac:dyDescent="0.25">
      <c r="A29" s="200" t="s">
        <v>60</v>
      </c>
      <c r="B29" s="213"/>
      <c r="C29" s="213"/>
      <c r="D29" s="213"/>
      <c r="E29" s="214"/>
      <c r="F29" s="190">
        <f>SUM(F22+F27-F28)</f>
        <v>9.4587448984384537E-11</v>
      </c>
      <c r="G29" s="44">
        <f>SUM(G22+G27-G28)</f>
        <v>0</v>
      </c>
      <c r="H29" s="44">
        <f>SUM(H14+H27-H28)</f>
        <v>271822</v>
      </c>
      <c r="I29" s="44">
        <f>SUM(I14+I27-I28)</f>
        <v>-9300</v>
      </c>
      <c r="J29" s="45">
        <f>SUM(J14+J27-J28)</f>
        <v>0</v>
      </c>
    </row>
    <row r="30" spans="1:10" ht="15.75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5.75" x14ac:dyDescent="0.25">
      <c r="A31" s="215" t="s">
        <v>54</v>
      </c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 ht="18" x14ac:dyDescent="0.25">
      <c r="A32" s="48"/>
      <c r="B32" s="49"/>
      <c r="C32" s="49"/>
      <c r="D32" s="49"/>
      <c r="E32" s="49"/>
      <c r="F32" s="49"/>
      <c r="G32" s="49"/>
      <c r="H32" s="50"/>
      <c r="I32" s="50"/>
      <c r="J32" s="50"/>
    </row>
    <row r="33" spans="1:10" ht="25.5" x14ac:dyDescent="0.25">
      <c r="A33" s="51"/>
      <c r="B33" s="52"/>
      <c r="C33" s="52"/>
      <c r="D33" s="53"/>
      <c r="E33" s="54"/>
      <c r="F33" s="100" t="s">
        <v>110</v>
      </c>
      <c r="G33" s="17" t="s">
        <v>31</v>
      </c>
      <c r="H33" s="17" t="s">
        <v>111</v>
      </c>
      <c r="I33" s="17" t="s">
        <v>32</v>
      </c>
      <c r="J33" s="17" t="s">
        <v>112</v>
      </c>
    </row>
    <row r="34" spans="1:10" x14ac:dyDescent="0.25">
      <c r="A34" s="210" t="s">
        <v>58</v>
      </c>
      <c r="B34" s="211"/>
      <c r="C34" s="211"/>
      <c r="D34" s="211"/>
      <c r="E34" s="212"/>
      <c r="F34" s="189">
        <v>70530.42</v>
      </c>
      <c r="G34" s="42">
        <v>52221</v>
      </c>
      <c r="H34" s="42">
        <v>22000</v>
      </c>
      <c r="I34" s="42">
        <v>9100</v>
      </c>
      <c r="J34" s="43">
        <f>I37</f>
        <v>9300</v>
      </c>
    </row>
    <row r="35" spans="1:10" ht="28.5" customHeight="1" x14ac:dyDescent="0.25">
      <c r="A35" s="210" t="s">
        <v>61</v>
      </c>
      <c r="B35" s="211"/>
      <c r="C35" s="211"/>
      <c r="D35" s="211"/>
      <c r="E35" s="212"/>
      <c r="F35" s="189">
        <v>61137.8</v>
      </c>
      <c r="G35" s="42">
        <v>45876</v>
      </c>
      <c r="H35" s="42">
        <v>19255</v>
      </c>
      <c r="I35" s="42">
        <v>9100</v>
      </c>
      <c r="J35" s="43">
        <v>9300</v>
      </c>
    </row>
    <row r="36" spans="1:10" x14ac:dyDescent="0.25">
      <c r="A36" s="210" t="s">
        <v>62</v>
      </c>
      <c r="B36" s="216"/>
      <c r="C36" s="216"/>
      <c r="D36" s="216"/>
      <c r="E36" s="217"/>
      <c r="F36" s="189">
        <v>42887.4</v>
      </c>
      <c r="G36" s="42">
        <v>0</v>
      </c>
      <c r="H36" s="42">
        <v>6355</v>
      </c>
      <c r="I36" s="42">
        <v>9300</v>
      </c>
      <c r="J36" s="43">
        <v>0</v>
      </c>
    </row>
    <row r="37" spans="1:10" ht="15" customHeight="1" x14ac:dyDescent="0.25">
      <c r="A37" s="207" t="s">
        <v>59</v>
      </c>
      <c r="B37" s="201"/>
      <c r="C37" s="201"/>
      <c r="D37" s="201"/>
      <c r="E37" s="201"/>
      <c r="F37" s="194">
        <v>52280.02</v>
      </c>
      <c r="G37" s="30">
        <v>6345</v>
      </c>
      <c r="H37" s="30">
        <v>9100</v>
      </c>
      <c r="I37" s="30">
        <f>I34-I35+I36</f>
        <v>9300</v>
      </c>
      <c r="J37" s="55">
        <f t="shared" ref="J37" si="5">J34-J35+J36</f>
        <v>0</v>
      </c>
    </row>
    <row r="38" spans="1:10" ht="17.25" customHeight="1" x14ac:dyDescent="0.25"/>
    <row r="39" spans="1:10" x14ac:dyDescent="0.25">
      <c r="A39" s="208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workbookViewId="0">
      <selection activeCell="J36" sqref="J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  <col min="6" max="6" width="22.85546875" customWidth="1"/>
    <col min="7" max="7" width="20.140625" customWidth="1"/>
    <col min="8" max="8" width="21.140625" customWidth="1"/>
    <col min="13" max="13" width="11.7109375" bestFit="1" customWidth="1"/>
  </cols>
  <sheetData>
    <row r="1" spans="1:8" ht="42" customHeight="1" x14ac:dyDescent="0.25">
      <c r="A1" s="197" t="s">
        <v>124</v>
      </c>
      <c r="B1" s="197"/>
      <c r="C1" s="197"/>
      <c r="D1" s="197"/>
      <c r="E1" s="197"/>
      <c r="F1" s="197"/>
      <c r="G1" s="197"/>
      <c r="H1" s="197"/>
    </row>
    <row r="2" spans="1:8" ht="18" customHeight="1" x14ac:dyDescent="0.25">
      <c r="A2" s="3"/>
      <c r="B2" s="3"/>
      <c r="C2" s="3"/>
      <c r="D2" s="3"/>
      <c r="E2" s="3"/>
      <c r="F2" s="3"/>
    </row>
    <row r="3" spans="1:8" ht="15.75" customHeight="1" x14ac:dyDescent="0.25">
      <c r="A3" s="197" t="s">
        <v>19</v>
      </c>
      <c r="B3" s="197"/>
      <c r="C3" s="197"/>
      <c r="D3" s="197"/>
      <c r="E3" s="197"/>
      <c r="F3" s="197"/>
      <c r="G3" s="197"/>
      <c r="H3" s="197"/>
    </row>
    <row r="4" spans="1:8" ht="18" x14ac:dyDescent="0.25">
      <c r="A4" s="3"/>
      <c r="B4" s="3"/>
      <c r="C4" s="3"/>
      <c r="D4" s="3"/>
      <c r="E4" s="4"/>
      <c r="F4" s="4"/>
    </row>
    <row r="5" spans="1:8" ht="18" customHeight="1" x14ac:dyDescent="0.25">
      <c r="A5" s="197" t="s">
        <v>4</v>
      </c>
      <c r="B5" s="197"/>
      <c r="C5" s="197"/>
      <c r="D5" s="197"/>
      <c r="E5" s="197"/>
      <c r="F5" s="197"/>
      <c r="G5" s="197"/>
      <c r="H5" s="197"/>
    </row>
    <row r="6" spans="1:8" ht="18" x14ac:dyDescent="0.25">
      <c r="A6" s="3"/>
      <c r="B6" s="3"/>
      <c r="C6" s="3"/>
      <c r="D6" s="3"/>
      <c r="E6" s="4"/>
      <c r="F6" s="4"/>
    </row>
    <row r="7" spans="1:8" ht="15.75" customHeight="1" x14ac:dyDescent="0.25">
      <c r="A7" s="197" t="s">
        <v>40</v>
      </c>
      <c r="B7" s="197"/>
      <c r="C7" s="197"/>
      <c r="D7" s="197"/>
      <c r="E7" s="197"/>
      <c r="F7" s="197"/>
      <c r="G7" s="197"/>
      <c r="H7" s="197"/>
    </row>
    <row r="8" spans="1:8" ht="18" x14ac:dyDescent="0.25">
      <c r="A8" s="3"/>
      <c r="B8" s="3"/>
      <c r="C8" s="3"/>
      <c r="D8" s="3"/>
      <c r="E8" s="4"/>
      <c r="F8" s="4"/>
    </row>
    <row r="9" spans="1:8" ht="25.5" x14ac:dyDescent="0.25">
      <c r="A9" s="17" t="s">
        <v>5</v>
      </c>
      <c r="B9" s="16" t="s">
        <v>6</v>
      </c>
      <c r="C9" s="16" t="s">
        <v>3</v>
      </c>
      <c r="D9" s="16" t="s">
        <v>110</v>
      </c>
      <c r="E9" s="17" t="s">
        <v>31</v>
      </c>
      <c r="F9" s="17" t="s">
        <v>111</v>
      </c>
      <c r="G9" s="17" t="s">
        <v>32</v>
      </c>
      <c r="H9" s="17" t="s">
        <v>112</v>
      </c>
    </row>
    <row r="10" spans="1:8" ht="18" x14ac:dyDescent="0.25">
      <c r="A10" s="56"/>
      <c r="B10" s="56"/>
      <c r="C10" s="113" t="s">
        <v>0</v>
      </c>
      <c r="D10" s="133">
        <f>SUM(D11+D17)</f>
        <v>2054757.54</v>
      </c>
      <c r="E10" s="87">
        <f>SUM(E11+E17)</f>
        <v>2796997</v>
      </c>
      <c r="F10" s="70">
        <f>SUM(F11+F17)</f>
        <v>3221063</v>
      </c>
      <c r="G10" s="70">
        <f>SUM(G11+G17)</f>
        <v>3080000</v>
      </c>
      <c r="H10" s="70">
        <f>SUM(H11+H17)</f>
        <v>3225000</v>
      </c>
    </row>
    <row r="11" spans="1:8" ht="18" x14ac:dyDescent="0.25">
      <c r="A11" s="56">
        <v>6</v>
      </c>
      <c r="B11" s="56"/>
      <c r="C11" s="108" t="s">
        <v>7</v>
      </c>
      <c r="D11" s="133">
        <f>SUM(D12:D16)</f>
        <v>2054738.28</v>
      </c>
      <c r="E11" s="87">
        <f>SUM(E12:E16)</f>
        <v>2796997</v>
      </c>
      <c r="F11" s="70">
        <f>SUM(F12:F16)</f>
        <v>3221063</v>
      </c>
      <c r="G11" s="70">
        <f>SUM(G12:G17)</f>
        <v>3080000</v>
      </c>
      <c r="H11" s="70">
        <f>SUM(H12:H16)</f>
        <v>3225000</v>
      </c>
    </row>
    <row r="12" spans="1:8" ht="57" x14ac:dyDescent="0.3">
      <c r="A12" s="59"/>
      <c r="B12" s="59">
        <v>63</v>
      </c>
      <c r="C12" s="61" t="s">
        <v>113</v>
      </c>
      <c r="D12" s="134">
        <v>27508.04</v>
      </c>
      <c r="E12" s="86">
        <v>21003</v>
      </c>
      <c r="F12" s="67">
        <v>33496</v>
      </c>
      <c r="G12" s="67">
        <v>35000</v>
      </c>
      <c r="H12" s="67">
        <v>40000</v>
      </c>
    </row>
    <row r="13" spans="1:8" ht="18.75" x14ac:dyDescent="0.3">
      <c r="A13" s="59"/>
      <c r="B13" s="59">
        <v>64</v>
      </c>
      <c r="C13" s="60" t="s">
        <v>64</v>
      </c>
      <c r="D13" s="135">
        <v>0.22</v>
      </c>
      <c r="E13" s="86">
        <v>10</v>
      </c>
      <c r="F13" s="67">
        <v>10</v>
      </c>
      <c r="G13" s="67">
        <v>10</v>
      </c>
      <c r="H13" s="67">
        <v>10</v>
      </c>
    </row>
    <row r="14" spans="1:8" ht="57" x14ac:dyDescent="0.3">
      <c r="A14" s="59"/>
      <c r="B14" s="59">
        <v>66</v>
      </c>
      <c r="C14" s="61" t="s">
        <v>65</v>
      </c>
      <c r="D14" s="134">
        <v>99696.27</v>
      </c>
      <c r="E14" s="86">
        <v>185116</v>
      </c>
      <c r="F14" s="67">
        <v>119290</v>
      </c>
      <c r="G14" s="67">
        <v>124400</v>
      </c>
      <c r="H14" s="67">
        <v>134400</v>
      </c>
    </row>
    <row r="15" spans="1:8" ht="57" x14ac:dyDescent="0.25">
      <c r="A15" s="57"/>
      <c r="B15" s="58">
        <v>67</v>
      </c>
      <c r="C15" s="58" t="s">
        <v>28</v>
      </c>
      <c r="D15" s="136">
        <v>1926774.73</v>
      </c>
      <c r="E15" s="86">
        <v>2590128</v>
      </c>
      <c r="F15" s="86">
        <v>3067677</v>
      </c>
      <c r="G15" s="67">
        <v>2920000</v>
      </c>
      <c r="H15" s="67">
        <v>3050000</v>
      </c>
    </row>
    <row r="16" spans="1:8" ht="28.5" x14ac:dyDescent="0.3">
      <c r="A16" s="59"/>
      <c r="B16" s="59">
        <v>68</v>
      </c>
      <c r="C16" s="61" t="s">
        <v>66</v>
      </c>
      <c r="D16" s="137">
        <v>759.02</v>
      </c>
      <c r="E16" s="86">
        <v>740</v>
      </c>
      <c r="F16" s="67">
        <v>590</v>
      </c>
      <c r="G16" s="67">
        <v>590</v>
      </c>
      <c r="H16" s="67">
        <v>590</v>
      </c>
    </row>
    <row r="17" spans="1:8" ht="25.5" x14ac:dyDescent="0.25">
      <c r="A17" s="56">
        <v>7</v>
      </c>
      <c r="B17" s="56"/>
      <c r="C17" s="108" t="s">
        <v>8</v>
      </c>
      <c r="D17" s="133">
        <f>SUM(D18)</f>
        <v>19.260000000000002</v>
      </c>
      <c r="E17" s="87">
        <f>SUM(E18:E22)</f>
        <v>0</v>
      </c>
      <c r="F17" s="70">
        <f>SUM(F18)</f>
        <v>0</v>
      </c>
      <c r="G17" s="70">
        <f>SUM(G18)</f>
        <v>0</v>
      </c>
      <c r="H17" s="70">
        <f>SUM(H18:H22)</f>
        <v>0</v>
      </c>
    </row>
    <row r="18" spans="1:8" ht="42.75" x14ac:dyDescent="0.3">
      <c r="A18" s="59"/>
      <c r="B18" s="59">
        <v>72</v>
      </c>
      <c r="C18" s="61" t="s">
        <v>27</v>
      </c>
      <c r="D18" s="134">
        <v>19.260000000000002</v>
      </c>
      <c r="E18" s="86">
        <v>0</v>
      </c>
      <c r="F18" s="67">
        <v>0</v>
      </c>
      <c r="G18" s="67">
        <v>0</v>
      </c>
      <c r="H18" s="67">
        <v>0</v>
      </c>
    </row>
    <row r="19" spans="1:8" x14ac:dyDescent="0.25">
      <c r="E19" s="72"/>
    </row>
    <row r="20" spans="1:8" x14ac:dyDescent="0.25">
      <c r="E20" s="72"/>
    </row>
    <row r="21" spans="1:8" ht="21.75" customHeight="1" x14ac:dyDescent="0.25">
      <c r="A21" s="218" t="s">
        <v>117</v>
      </c>
      <c r="B21" s="218"/>
      <c r="C21" s="218"/>
      <c r="D21" s="218"/>
      <c r="E21" s="218"/>
      <c r="F21" s="218"/>
      <c r="G21" s="218"/>
      <c r="H21" s="218"/>
    </row>
    <row r="22" spans="1:8" ht="25.5" x14ac:dyDescent="0.25">
      <c r="A22" s="17" t="s">
        <v>5</v>
      </c>
      <c r="B22" s="99" t="s">
        <v>6</v>
      </c>
      <c r="C22" s="99" t="s">
        <v>30</v>
      </c>
      <c r="D22" s="99" t="s">
        <v>110</v>
      </c>
      <c r="E22" s="17" t="s">
        <v>31</v>
      </c>
      <c r="F22" s="17" t="s">
        <v>111</v>
      </c>
      <c r="G22" s="17" t="s">
        <v>32</v>
      </c>
      <c r="H22" s="17" t="s">
        <v>112</v>
      </c>
    </row>
    <row r="23" spans="1:8" ht="18" x14ac:dyDescent="0.25">
      <c r="A23" s="56">
        <v>9</v>
      </c>
      <c r="B23" s="56"/>
      <c r="C23" s="56"/>
      <c r="D23" s="133">
        <f>SUM(D24)</f>
        <v>61137.8</v>
      </c>
      <c r="E23" s="87">
        <f>SUM(E24)</f>
        <v>45876</v>
      </c>
      <c r="F23" s="70">
        <f>SUM(F24)</f>
        <v>19255</v>
      </c>
      <c r="G23" s="70">
        <f>SUM(G24)</f>
        <v>9100</v>
      </c>
      <c r="H23" s="70">
        <f>SUM(H24)</f>
        <v>9300</v>
      </c>
    </row>
    <row r="24" spans="1:8" ht="18" x14ac:dyDescent="0.25">
      <c r="A24" s="57"/>
      <c r="B24" s="58">
        <v>92</v>
      </c>
      <c r="C24" s="58" t="s">
        <v>116</v>
      </c>
      <c r="D24" s="139">
        <v>61137.8</v>
      </c>
      <c r="E24" s="86">
        <v>45876</v>
      </c>
      <c r="F24" s="67">
        <v>19255</v>
      </c>
      <c r="G24" s="67">
        <v>9100</v>
      </c>
      <c r="H24" s="67">
        <v>9300</v>
      </c>
    </row>
    <row r="25" spans="1:8" x14ac:dyDescent="0.25">
      <c r="E25" s="72"/>
    </row>
    <row r="26" spans="1:8" x14ac:dyDescent="0.25">
      <c r="E26" s="138"/>
    </row>
    <row r="27" spans="1:8" x14ac:dyDescent="0.25">
      <c r="E27" s="72"/>
    </row>
    <row r="28" spans="1:8" ht="18.75" x14ac:dyDescent="0.3">
      <c r="A28" s="64"/>
      <c r="B28" s="65"/>
      <c r="C28" s="66"/>
      <c r="D28" s="80"/>
      <c r="E28" s="81"/>
      <c r="F28" s="81"/>
      <c r="G28" s="81"/>
      <c r="H28" s="81"/>
    </row>
    <row r="29" spans="1:8" ht="15.75" x14ac:dyDescent="0.25">
      <c r="A29" s="197" t="s">
        <v>70</v>
      </c>
      <c r="B29" s="197"/>
      <c r="C29" s="197"/>
      <c r="D29" s="197"/>
      <c r="E29" s="197"/>
      <c r="F29" s="197"/>
      <c r="G29" s="197"/>
      <c r="H29" s="197"/>
    </row>
    <row r="30" spans="1:8" ht="18.75" x14ac:dyDescent="0.3">
      <c r="A30" s="64"/>
      <c r="B30" s="65"/>
      <c r="C30" s="66"/>
      <c r="D30" s="80"/>
      <c r="E30" s="81"/>
      <c r="F30" s="81"/>
      <c r="G30" s="81"/>
      <c r="H30" s="81"/>
    </row>
    <row r="31" spans="1:8" ht="25.5" x14ac:dyDescent="0.25">
      <c r="A31" s="17" t="s">
        <v>5</v>
      </c>
      <c r="B31" s="16" t="s">
        <v>6</v>
      </c>
      <c r="C31" s="16" t="s">
        <v>9</v>
      </c>
      <c r="D31" s="99" t="s">
        <v>110</v>
      </c>
      <c r="E31" s="17" t="s">
        <v>31</v>
      </c>
      <c r="F31" s="17" t="s">
        <v>111</v>
      </c>
      <c r="G31" s="104" t="s">
        <v>32</v>
      </c>
      <c r="H31" s="104" t="s">
        <v>112</v>
      </c>
    </row>
    <row r="32" spans="1:8" ht="18" x14ac:dyDescent="0.25">
      <c r="A32" s="109"/>
      <c r="B32" s="110"/>
      <c r="C32" s="112" t="s">
        <v>1</v>
      </c>
      <c r="D32" s="133">
        <f>SUM(D33+D38)</f>
        <v>2073007.9400000002</v>
      </c>
      <c r="E32" s="111">
        <f>SUM(E33+E38)</f>
        <v>2842873</v>
      </c>
      <c r="F32" s="111">
        <f>SUM(F33+F38)</f>
        <v>3240318</v>
      </c>
      <c r="G32" s="115">
        <f>SUM(G33+G38)</f>
        <v>3089100</v>
      </c>
      <c r="H32" s="115">
        <f>SUM(H33+H38)</f>
        <v>3234300</v>
      </c>
    </row>
    <row r="33" spans="1:8" ht="18" x14ac:dyDescent="0.25">
      <c r="A33" s="56">
        <v>3</v>
      </c>
      <c r="B33" s="56"/>
      <c r="C33" s="56" t="s">
        <v>10</v>
      </c>
      <c r="D33" s="63">
        <f>SUM(D34:D37)</f>
        <v>1949316.1600000001</v>
      </c>
      <c r="E33" s="87">
        <f>SUM(E34:E37)</f>
        <v>2525623</v>
      </c>
      <c r="F33" s="87">
        <f>SUM(F34:F37)</f>
        <v>3152243</v>
      </c>
      <c r="G33" s="87">
        <f>SUM(G34+G35+G36+G37)</f>
        <v>2989100</v>
      </c>
      <c r="H33" s="87">
        <f>SUM(H34+H35+H36+H37)</f>
        <v>3134300</v>
      </c>
    </row>
    <row r="34" spans="1:8" ht="18" x14ac:dyDescent="0.25">
      <c r="A34" s="57"/>
      <c r="B34" s="58">
        <v>31</v>
      </c>
      <c r="C34" s="58" t="s">
        <v>11</v>
      </c>
      <c r="D34" s="136">
        <v>1429953.34</v>
      </c>
      <c r="E34" s="86">
        <v>1701092</v>
      </c>
      <c r="F34" s="86">
        <v>2305477</v>
      </c>
      <c r="G34" s="86">
        <v>2134000</v>
      </c>
      <c r="H34" s="86">
        <v>2208100</v>
      </c>
    </row>
    <row r="35" spans="1:8" ht="18" x14ac:dyDescent="0.25">
      <c r="A35" s="59"/>
      <c r="B35" s="59">
        <v>32</v>
      </c>
      <c r="C35" s="59" t="s">
        <v>22</v>
      </c>
      <c r="D35" s="140">
        <v>517501.83</v>
      </c>
      <c r="E35" s="86">
        <v>782281</v>
      </c>
      <c r="F35" s="86">
        <v>775721</v>
      </c>
      <c r="G35" s="86">
        <v>851100</v>
      </c>
      <c r="H35" s="86">
        <v>922200</v>
      </c>
    </row>
    <row r="36" spans="1:8" ht="18" x14ac:dyDescent="0.25">
      <c r="A36" s="59"/>
      <c r="B36" s="59">
        <v>34</v>
      </c>
      <c r="C36" s="59" t="s">
        <v>67</v>
      </c>
      <c r="D36" s="140">
        <v>1860.99</v>
      </c>
      <c r="E36" s="86">
        <v>4150</v>
      </c>
      <c r="F36" s="86">
        <v>3650</v>
      </c>
      <c r="G36" s="86">
        <v>4000</v>
      </c>
      <c r="H36" s="86">
        <v>4000</v>
      </c>
    </row>
    <row r="37" spans="1:8" ht="15.75" customHeight="1" x14ac:dyDescent="0.25">
      <c r="A37" s="59"/>
      <c r="B37" s="59">
        <v>38</v>
      </c>
      <c r="C37" s="59" t="s">
        <v>68</v>
      </c>
      <c r="D37" s="141">
        <v>0</v>
      </c>
      <c r="E37" s="86">
        <v>38100</v>
      </c>
      <c r="F37" s="86">
        <v>67395</v>
      </c>
      <c r="G37" s="86">
        <v>0</v>
      </c>
      <c r="H37" s="86">
        <v>0</v>
      </c>
    </row>
    <row r="38" spans="1:8" ht="30" x14ac:dyDescent="0.25">
      <c r="A38" s="68">
        <v>4</v>
      </c>
      <c r="B38" s="69"/>
      <c r="C38" s="62" t="s">
        <v>12</v>
      </c>
      <c r="D38" s="142">
        <f>SUM(D39:D41)</f>
        <v>123691.78</v>
      </c>
      <c r="E38" s="87">
        <f>SUM(E39:E41)</f>
        <v>317250</v>
      </c>
      <c r="F38" s="87">
        <f>SUM(F39:F41)</f>
        <v>88075</v>
      </c>
      <c r="G38" s="87">
        <f>SUM(G40+G41)</f>
        <v>100000</v>
      </c>
      <c r="H38" s="87">
        <f>SUM(H39+H40+H41)</f>
        <v>100000</v>
      </c>
    </row>
    <row r="39" spans="1:8" ht="42.75" x14ac:dyDescent="0.25">
      <c r="A39" s="58"/>
      <c r="B39" s="58">
        <v>41</v>
      </c>
      <c r="C39" s="71" t="s">
        <v>13</v>
      </c>
      <c r="D39" s="140">
        <v>0</v>
      </c>
      <c r="E39" s="86">
        <v>3300</v>
      </c>
      <c r="F39" s="86">
        <v>0</v>
      </c>
      <c r="G39" s="86">
        <v>0</v>
      </c>
      <c r="H39" s="86">
        <v>0</v>
      </c>
    </row>
    <row r="40" spans="1:8" ht="42" customHeight="1" x14ac:dyDescent="0.25">
      <c r="A40" s="58"/>
      <c r="B40" s="58">
        <v>42</v>
      </c>
      <c r="C40" s="71" t="s">
        <v>29</v>
      </c>
      <c r="D40" s="143">
        <v>112410.53</v>
      </c>
      <c r="E40" s="86">
        <v>292950</v>
      </c>
      <c r="F40" s="86">
        <v>86375</v>
      </c>
      <c r="G40" s="86">
        <v>98000</v>
      </c>
      <c r="H40" s="86">
        <v>98000</v>
      </c>
    </row>
    <row r="41" spans="1:8" ht="28.5" x14ac:dyDescent="0.25">
      <c r="A41" s="101"/>
      <c r="B41" s="101">
        <v>45</v>
      </c>
      <c r="C41" s="102" t="s">
        <v>69</v>
      </c>
      <c r="D41" s="144">
        <v>11281.25</v>
      </c>
      <c r="E41" s="103">
        <v>21000</v>
      </c>
      <c r="F41" s="103">
        <v>1700</v>
      </c>
      <c r="G41" s="103">
        <v>2000</v>
      </c>
      <c r="H41" s="103">
        <v>2000</v>
      </c>
    </row>
    <row r="42" spans="1:8" x14ac:dyDescent="0.25">
      <c r="E42" s="72"/>
    </row>
    <row r="43" spans="1:8" x14ac:dyDescent="0.25">
      <c r="E43" s="72"/>
    </row>
    <row r="44" spans="1:8" x14ac:dyDescent="0.25">
      <c r="E44" s="72"/>
    </row>
    <row r="45" spans="1:8" x14ac:dyDescent="0.25">
      <c r="E45" s="72"/>
    </row>
    <row r="46" spans="1:8" x14ac:dyDescent="0.25">
      <c r="E46" s="72"/>
    </row>
    <row r="47" spans="1:8" x14ac:dyDescent="0.25">
      <c r="E47" s="72"/>
    </row>
    <row r="48" spans="1:8" x14ac:dyDescent="0.25">
      <c r="E48" s="72"/>
    </row>
    <row r="49" spans="5:5" x14ac:dyDescent="0.25">
      <c r="E49" s="72"/>
    </row>
    <row r="50" spans="5:5" x14ac:dyDescent="0.25">
      <c r="E50" s="72"/>
    </row>
    <row r="51" spans="5:5" x14ac:dyDescent="0.25">
      <c r="E51" s="72"/>
    </row>
    <row r="52" spans="5:5" x14ac:dyDescent="0.25">
      <c r="E52" s="72"/>
    </row>
    <row r="53" spans="5:5" x14ac:dyDescent="0.25">
      <c r="E53" s="72"/>
    </row>
    <row r="54" spans="5:5" x14ac:dyDescent="0.25">
      <c r="E54" s="72"/>
    </row>
    <row r="55" spans="5:5" x14ac:dyDescent="0.25">
      <c r="E55" s="72"/>
    </row>
    <row r="56" spans="5:5" x14ac:dyDescent="0.25">
      <c r="E56" s="72"/>
    </row>
    <row r="57" spans="5:5" x14ac:dyDescent="0.25">
      <c r="E57" s="72"/>
    </row>
    <row r="58" spans="5:5" x14ac:dyDescent="0.25">
      <c r="E58" s="72"/>
    </row>
    <row r="59" spans="5:5" x14ac:dyDescent="0.25">
      <c r="E59" s="72"/>
    </row>
    <row r="60" spans="5:5" x14ac:dyDescent="0.25">
      <c r="E60" s="72"/>
    </row>
    <row r="61" spans="5:5" x14ac:dyDescent="0.25">
      <c r="E61" s="72"/>
    </row>
    <row r="62" spans="5:5" x14ac:dyDescent="0.25">
      <c r="E62" s="72"/>
    </row>
    <row r="63" spans="5:5" x14ac:dyDescent="0.25">
      <c r="E63" s="72"/>
    </row>
    <row r="64" spans="5:5" x14ac:dyDescent="0.25">
      <c r="E64" s="72"/>
    </row>
    <row r="65" spans="5:5" x14ac:dyDescent="0.25">
      <c r="E65" s="72"/>
    </row>
    <row r="66" spans="5:5" x14ac:dyDescent="0.25">
      <c r="E66" s="72"/>
    </row>
    <row r="67" spans="5:5" x14ac:dyDescent="0.25">
      <c r="E67" s="72"/>
    </row>
    <row r="68" spans="5:5" x14ac:dyDescent="0.25">
      <c r="E68" s="72"/>
    </row>
    <row r="69" spans="5:5" x14ac:dyDescent="0.25">
      <c r="E69" s="72"/>
    </row>
    <row r="70" spans="5:5" x14ac:dyDescent="0.25">
      <c r="E70" s="72"/>
    </row>
    <row r="71" spans="5:5" x14ac:dyDescent="0.25">
      <c r="E71" s="72"/>
    </row>
    <row r="72" spans="5:5" x14ac:dyDescent="0.25">
      <c r="E72" s="72"/>
    </row>
  </sheetData>
  <mergeCells count="6">
    <mergeCell ref="A1:H1"/>
    <mergeCell ref="A3:H3"/>
    <mergeCell ref="A5:H5"/>
    <mergeCell ref="A7:H7"/>
    <mergeCell ref="A29:H29"/>
    <mergeCell ref="A21:H21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workbookViewId="0">
      <selection activeCell="J46" sqref="J46"/>
    </sheetView>
  </sheetViews>
  <sheetFormatPr defaultRowHeight="15" x14ac:dyDescent="0.25"/>
  <cols>
    <col min="1" max="6" width="25.28515625" customWidth="1"/>
  </cols>
  <sheetData>
    <row r="1" spans="1:8" ht="42" customHeight="1" x14ac:dyDescent="0.25">
      <c r="A1" s="197" t="s">
        <v>124</v>
      </c>
      <c r="B1" s="197"/>
      <c r="C1" s="197"/>
      <c r="D1" s="197"/>
      <c r="E1" s="197"/>
      <c r="F1" s="197"/>
      <c r="G1" s="197"/>
      <c r="H1" s="197"/>
    </row>
    <row r="2" spans="1:8" ht="18" customHeight="1" x14ac:dyDescent="0.25">
      <c r="A2" s="21"/>
      <c r="B2" s="21"/>
      <c r="C2" s="21"/>
      <c r="D2" s="21"/>
      <c r="E2" s="21"/>
      <c r="F2" s="21"/>
    </row>
    <row r="3" spans="1:8" ht="15.75" customHeight="1" x14ac:dyDescent="0.25">
      <c r="A3" s="197" t="s">
        <v>19</v>
      </c>
      <c r="B3" s="197"/>
      <c r="C3" s="197"/>
      <c r="D3" s="197"/>
      <c r="E3" s="197"/>
      <c r="F3" s="197"/>
    </row>
    <row r="4" spans="1:8" ht="18" x14ac:dyDescent="0.25">
      <c r="B4" s="21"/>
      <c r="C4" s="21"/>
      <c r="D4" s="21"/>
      <c r="E4" s="4"/>
      <c r="F4" s="4"/>
    </row>
    <row r="5" spans="1:8" ht="18" customHeight="1" x14ac:dyDescent="0.25">
      <c r="A5" s="197" t="s">
        <v>4</v>
      </c>
      <c r="B5" s="197"/>
      <c r="C5" s="197"/>
      <c r="D5" s="197"/>
      <c r="E5" s="197"/>
      <c r="F5" s="197"/>
    </row>
    <row r="6" spans="1:8" ht="18" x14ac:dyDescent="0.25">
      <c r="A6" s="21"/>
      <c r="B6" s="21"/>
      <c r="C6" s="21"/>
      <c r="D6" s="21"/>
      <c r="E6" s="4"/>
      <c r="F6" s="4"/>
    </row>
    <row r="7" spans="1:8" ht="15.75" customHeight="1" x14ac:dyDescent="0.25">
      <c r="A7" s="197" t="s">
        <v>41</v>
      </c>
      <c r="B7" s="197"/>
      <c r="C7" s="197"/>
      <c r="D7" s="197"/>
      <c r="E7" s="197"/>
      <c r="F7" s="197"/>
    </row>
    <row r="8" spans="1:8" ht="18" x14ac:dyDescent="0.25">
      <c r="A8" s="21"/>
      <c r="B8" s="21"/>
      <c r="C8" s="21"/>
      <c r="D8" s="21"/>
      <c r="E8" s="4"/>
      <c r="F8" s="4"/>
    </row>
    <row r="9" spans="1:8" ht="25.5" x14ac:dyDescent="0.25">
      <c r="A9" s="17" t="s">
        <v>43</v>
      </c>
      <c r="B9" s="132" t="s">
        <v>114</v>
      </c>
      <c r="C9" s="104" t="s">
        <v>115</v>
      </c>
      <c r="D9" s="17" t="s">
        <v>111</v>
      </c>
      <c r="E9" s="17" t="s">
        <v>32</v>
      </c>
      <c r="F9" s="17" t="s">
        <v>112</v>
      </c>
    </row>
    <row r="10" spans="1:8" ht="24.75" customHeight="1" x14ac:dyDescent="0.25">
      <c r="A10" s="116" t="s">
        <v>0</v>
      </c>
      <c r="B10" s="122">
        <f>SUM(B11+B15+B20)</f>
        <v>2054757.54</v>
      </c>
      <c r="C10" s="148">
        <f>SUM(C11+C15+C20)</f>
        <v>2796997</v>
      </c>
      <c r="D10" s="121">
        <f>SUM(D11+D15+D20)</f>
        <v>3221063</v>
      </c>
      <c r="E10" s="121">
        <f>SUM(E11+E15+E20)</f>
        <v>3080000</v>
      </c>
      <c r="F10" s="121">
        <f>SUM(F11+F15+F20)</f>
        <v>3225000</v>
      </c>
    </row>
    <row r="11" spans="1:8" x14ac:dyDescent="0.25">
      <c r="A11" s="119" t="s">
        <v>44</v>
      </c>
      <c r="B11" s="145">
        <f>SUM(B12)</f>
        <v>1926774.73</v>
      </c>
      <c r="C11" s="114">
        <f t="shared" ref="C11" si="0">SUM(C12)</f>
        <v>2590128</v>
      </c>
      <c r="D11" s="120">
        <f>SUM(D12)</f>
        <v>3067677</v>
      </c>
      <c r="E11" s="120">
        <f t="shared" ref="E11:F11" si="1">SUM(E12)</f>
        <v>2920000</v>
      </c>
      <c r="F11" s="120">
        <f t="shared" si="1"/>
        <v>3050000</v>
      </c>
    </row>
    <row r="12" spans="1:8" x14ac:dyDescent="0.25">
      <c r="A12" s="11" t="s">
        <v>45</v>
      </c>
      <c r="B12" s="105">
        <f>SUM(B13)</f>
        <v>1926774.73</v>
      </c>
      <c r="C12" s="82">
        <f>SUM(C13)</f>
        <v>2590128</v>
      </c>
      <c r="D12" s="82">
        <f>SUM(D13)</f>
        <v>3067677</v>
      </c>
      <c r="E12" s="82">
        <f>SUM(E13)</f>
        <v>2920000</v>
      </c>
      <c r="F12" s="82">
        <f>SUM(F13)</f>
        <v>3050000</v>
      </c>
    </row>
    <row r="13" spans="1:8" ht="57" x14ac:dyDescent="0.25">
      <c r="A13" s="58" t="s">
        <v>100</v>
      </c>
      <c r="B13" s="105">
        <v>1926774.73</v>
      </c>
      <c r="C13" s="82">
        <v>2590128</v>
      </c>
      <c r="D13" s="8">
        <v>3067677</v>
      </c>
      <c r="E13" s="8">
        <v>2920000</v>
      </c>
      <c r="F13" s="8">
        <v>3050000</v>
      </c>
    </row>
    <row r="14" spans="1:8" x14ac:dyDescent="0.25">
      <c r="A14" s="58"/>
      <c r="B14" s="106"/>
      <c r="C14" s="82"/>
      <c r="D14" s="8"/>
      <c r="E14" s="8"/>
      <c r="F14" s="8"/>
    </row>
    <row r="15" spans="1:8" x14ac:dyDescent="0.25">
      <c r="A15" s="118" t="s">
        <v>101</v>
      </c>
      <c r="B15" s="123">
        <f>SUM(B16:B19)</f>
        <v>95165.31</v>
      </c>
      <c r="C15" s="84">
        <f>SUM(C16:C19)</f>
        <v>100516</v>
      </c>
      <c r="D15" s="28">
        <f>SUM(D16:D19)</f>
        <v>109890</v>
      </c>
      <c r="E15" s="28">
        <f>SUM(E16:E19)</f>
        <v>115000</v>
      </c>
      <c r="F15" s="28">
        <f>SUM(F16:F19)</f>
        <v>125000</v>
      </c>
    </row>
    <row r="16" spans="1:8" x14ac:dyDescent="0.25">
      <c r="A16" s="58" t="s">
        <v>102</v>
      </c>
      <c r="B16" s="131">
        <v>0.22</v>
      </c>
      <c r="C16" s="82">
        <v>10</v>
      </c>
      <c r="D16" s="8">
        <v>10</v>
      </c>
      <c r="E16" s="8">
        <v>10</v>
      </c>
      <c r="F16" s="8">
        <v>10</v>
      </c>
    </row>
    <row r="17" spans="1:6" ht="57" x14ac:dyDescent="0.25">
      <c r="A17" s="58" t="s">
        <v>103</v>
      </c>
      <c r="B17" s="131">
        <v>94386.81</v>
      </c>
      <c r="C17" s="82">
        <v>99766</v>
      </c>
      <c r="D17" s="8">
        <v>109290</v>
      </c>
      <c r="E17" s="8">
        <v>114400</v>
      </c>
      <c r="F17" s="8">
        <v>124400</v>
      </c>
    </row>
    <row r="18" spans="1:6" ht="28.5" x14ac:dyDescent="0.25">
      <c r="A18" s="58" t="s">
        <v>104</v>
      </c>
      <c r="B18" s="131">
        <v>759.02</v>
      </c>
      <c r="C18" s="82">
        <v>740</v>
      </c>
      <c r="D18" s="8">
        <v>590</v>
      </c>
      <c r="E18" s="8">
        <v>590</v>
      </c>
      <c r="F18" s="8">
        <v>590</v>
      </c>
    </row>
    <row r="19" spans="1:6" ht="49.5" customHeight="1" x14ac:dyDescent="0.25">
      <c r="A19" s="58" t="s">
        <v>105</v>
      </c>
      <c r="B19" s="131">
        <v>19.260000000000002</v>
      </c>
      <c r="C19" s="82">
        <v>0</v>
      </c>
      <c r="D19" s="8">
        <v>0</v>
      </c>
      <c r="E19" s="8">
        <v>0</v>
      </c>
      <c r="F19" s="8">
        <v>0</v>
      </c>
    </row>
    <row r="20" spans="1:6" ht="25.5" x14ac:dyDescent="0.25">
      <c r="A20" s="118" t="s">
        <v>106</v>
      </c>
      <c r="B20" s="123">
        <f>SUM(B21:B22)</f>
        <v>32817.5</v>
      </c>
      <c r="C20" s="84">
        <f>SUM(C21:C22)</f>
        <v>106353</v>
      </c>
      <c r="D20" s="28">
        <f>SUM(D21:D22)</f>
        <v>43496</v>
      </c>
      <c r="E20" s="28">
        <f>SUM(E21:E22)</f>
        <v>45000</v>
      </c>
      <c r="F20" s="28">
        <f>SUM(F21:F22)</f>
        <v>50000</v>
      </c>
    </row>
    <row r="21" spans="1:6" ht="57" x14ac:dyDescent="0.25">
      <c r="A21" s="58" t="s">
        <v>107</v>
      </c>
      <c r="B21" s="131">
        <v>27508.04</v>
      </c>
      <c r="C21" s="82">
        <v>21003</v>
      </c>
      <c r="D21" s="8">
        <v>33496</v>
      </c>
      <c r="E21" s="8">
        <v>35000</v>
      </c>
      <c r="F21" s="8">
        <v>40000</v>
      </c>
    </row>
    <row r="22" spans="1:6" ht="57" x14ac:dyDescent="0.25">
      <c r="A22" s="58" t="s">
        <v>108</v>
      </c>
      <c r="B22" s="131">
        <v>5309.46</v>
      </c>
      <c r="C22" s="82">
        <v>85350</v>
      </c>
      <c r="D22" s="8">
        <v>10000</v>
      </c>
      <c r="E22" s="8">
        <v>10000</v>
      </c>
      <c r="F22" s="8">
        <v>10000</v>
      </c>
    </row>
    <row r="23" spans="1:6" x14ac:dyDescent="0.25">
      <c r="A23" s="107"/>
      <c r="B23" s="146"/>
      <c r="C23" s="149"/>
      <c r="D23" s="147"/>
      <c r="E23" s="147"/>
      <c r="F23" s="147"/>
    </row>
    <row r="24" spans="1:6" x14ac:dyDescent="0.25">
      <c r="A24" s="107"/>
      <c r="B24" s="146"/>
      <c r="C24" s="149"/>
      <c r="D24" s="147"/>
      <c r="E24" s="147"/>
      <c r="F24" s="147"/>
    </row>
    <row r="25" spans="1:6" ht="7.5" customHeight="1" x14ac:dyDescent="0.25">
      <c r="A25" s="107"/>
      <c r="B25" s="146"/>
      <c r="C25" s="149"/>
      <c r="D25" s="147"/>
      <c r="E25" s="147"/>
      <c r="F25" s="147"/>
    </row>
    <row r="26" spans="1:6" hidden="1" x14ac:dyDescent="0.25">
      <c r="A26" s="107"/>
      <c r="B26" s="146"/>
      <c r="C26" s="149"/>
      <c r="D26" s="147"/>
      <c r="E26" s="147"/>
      <c r="F26" s="147"/>
    </row>
    <row r="27" spans="1:6" hidden="1" x14ac:dyDescent="0.25">
      <c r="C27" s="150"/>
    </row>
    <row r="28" spans="1:6" x14ac:dyDescent="0.25">
      <c r="C28" s="150"/>
    </row>
    <row r="29" spans="1:6" ht="25.5" x14ac:dyDescent="0.25">
      <c r="A29" s="118" t="s">
        <v>109</v>
      </c>
      <c r="B29" s="123">
        <f>SUM(B30)</f>
        <v>61137.8</v>
      </c>
      <c r="C29" s="84">
        <f>SUM(C30)</f>
        <v>45876</v>
      </c>
      <c r="D29" s="28">
        <v>19255</v>
      </c>
      <c r="E29" s="28">
        <v>9100</v>
      </c>
      <c r="F29" s="28">
        <v>9300</v>
      </c>
    </row>
    <row r="30" spans="1:6" ht="20.25" customHeight="1" x14ac:dyDescent="0.25">
      <c r="A30" s="58" t="s">
        <v>118</v>
      </c>
      <c r="B30" s="131">
        <v>61137.8</v>
      </c>
      <c r="C30" s="82">
        <v>45876</v>
      </c>
      <c r="D30" s="8">
        <v>19255</v>
      </c>
      <c r="E30" s="8">
        <v>9100</v>
      </c>
      <c r="F30" s="8">
        <v>9300</v>
      </c>
    </row>
    <row r="34" spans="1:6" ht="15.75" customHeight="1" x14ac:dyDescent="0.25">
      <c r="A34" s="197" t="s">
        <v>42</v>
      </c>
      <c r="B34" s="197"/>
      <c r="C34" s="197"/>
      <c r="D34" s="197"/>
      <c r="E34" s="197"/>
      <c r="F34" s="197"/>
    </row>
    <row r="35" spans="1:6" ht="18" x14ac:dyDescent="0.25">
      <c r="A35" s="21"/>
      <c r="B35" s="21"/>
      <c r="C35" s="21"/>
      <c r="D35" s="21"/>
      <c r="E35" s="4"/>
      <c r="F35" s="4"/>
    </row>
    <row r="36" spans="1:6" ht="25.5" x14ac:dyDescent="0.25">
      <c r="A36" s="17" t="s">
        <v>43</v>
      </c>
      <c r="B36" s="132" t="s">
        <v>114</v>
      </c>
      <c r="C36" s="104" t="s">
        <v>115</v>
      </c>
      <c r="D36" s="17" t="s">
        <v>111</v>
      </c>
      <c r="E36" s="17" t="s">
        <v>32</v>
      </c>
      <c r="F36" s="17" t="s">
        <v>112</v>
      </c>
    </row>
    <row r="37" spans="1:6" ht="25.5" customHeight="1" x14ac:dyDescent="0.25">
      <c r="A37" s="116" t="s">
        <v>1</v>
      </c>
      <c r="B37" s="164">
        <f>SUM(B38+B51+B63+B73)</f>
        <v>2073007.94</v>
      </c>
      <c r="C37" s="155">
        <f>SUM(C38+C51+C63+C73)</f>
        <v>2842873</v>
      </c>
      <c r="D37" s="122">
        <f>SUM(D38+D51+D63+D73)</f>
        <v>3240318</v>
      </c>
      <c r="E37" s="122">
        <f>SUM(E38+E51+E63+E73)</f>
        <v>3089100</v>
      </c>
      <c r="F37" s="122">
        <f>SUM(F38+F51+F63+F73)</f>
        <v>3234300</v>
      </c>
    </row>
    <row r="38" spans="1:6" ht="15.75" customHeight="1" x14ac:dyDescent="0.25">
      <c r="A38" s="62" t="s">
        <v>44</v>
      </c>
      <c r="B38" s="124">
        <f>SUM(B39+B45)</f>
        <v>1926774.73</v>
      </c>
      <c r="C38" s="124">
        <f>SUM(C39+C45)</f>
        <v>2590128</v>
      </c>
      <c r="D38" s="124">
        <f>SUM(D39+D45)</f>
        <v>3067677</v>
      </c>
      <c r="E38" s="124">
        <f>SUM(E39+E45)</f>
        <v>2920000</v>
      </c>
      <c r="F38" s="124">
        <f>SUM(F39+F45)</f>
        <v>3050000</v>
      </c>
    </row>
    <row r="39" spans="1:6" ht="15.75" x14ac:dyDescent="0.25">
      <c r="A39" s="75" t="s">
        <v>89</v>
      </c>
      <c r="B39" s="159">
        <f>SUM(B40:B43)</f>
        <v>1840002.21</v>
      </c>
      <c r="C39" s="151">
        <f>SUM(C40:C43)</f>
        <v>2367028</v>
      </c>
      <c r="D39" s="151">
        <f>SUM(D40:D43)</f>
        <v>3002602</v>
      </c>
      <c r="E39" s="151">
        <f>SUM(E40:E43)</f>
        <v>2830000</v>
      </c>
      <c r="F39" s="151">
        <f>SUM(F40:F43)</f>
        <v>2960000</v>
      </c>
    </row>
    <row r="40" spans="1:6" ht="15.75" x14ac:dyDescent="0.25">
      <c r="A40" s="76" t="s">
        <v>86</v>
      </c>
      <c r="B40" s="160">
        <v>1410058.2</v>
      </c>
      <c r="C40" s="126">
        <v>1685900</v>
      </c>
      <c r="D40" s="126">
        <v>2285477</v>
      </c>
      <c r="E40" s="126">
        <v>2116000</v>
      </c>
      <c r="F40" s="126">
        <v>2190000</v>
      </c>
    </row>
    <row r="41" spans="1:6" ht="15.75" x14ac:dyDescent="0.25">
      <c r="A41" s="76" t="s">
        <v>87</v>
      </c>
      <c r="B41" s="160">
        <v>428113.94</v>
      </c>
      <c r="C41" s="126">
        <v>640028</v>
      </c>
      <c r="D41" s="126">
        <v>646730</v>
      </c>
      <c r="E41" s="126">
        <v>710000</v>
      </c>
      <c r="F41" s="126">
        <v>766000</v>
      </c>
    </row>
    <row r="42" spans="1:6" ht="15.75" x14ac:dyDescent="0.25">
      <c r="A42" s="76" t="s">
        <v>88</v>
      </c>
      <c r="B42" s="160">
        <v>1830.07</v>
      </c>
      <c r="C42" s="126">
        <v>3000</v>
      </c>
      <c r="D42" s="126">
        <v>3000</v>
      </c>
      <c r="E42" s="126">
        <v>4000</v>
      </c>
      <c r="F42" s="126">
        <v>4000</v>
      </c>
    </row>
    <row r="43" spans="1:6" ht="25.5" x14ac:dyDescent="0.25">
      <c r="A43" s="83" t="s">
        <v>90</v>
      </c>
      <c r="B43" s="161">
        <v>0</v>
      </c>
      <c r="C43" s="126">
        <v>38100</v>
      </c>
      <c r="D43" s="126">
        <v>67395</v>
      </c>
      <c r="E43" s="126">
        <v>0</v>
      </c>
      <c r="F43" s="126">
        <v>0</v>
      </c>
    </row>
    <row r="44" spans="1:6" ht="15.75" x14ac:dyDescent="0.25">
      <c r="A44" s="76"/>
      <c r="B44" s="156"/>
      <c r="C44" s="126"/>
      <c r="D44" s="125"/>
      <c r="E44" s="126"/>
      <c r="F44" s="126"/>
    </row>
    <row r="45" spans="1:6" ht="25.5" x14ac:dyDescent="0.25">
      <c r="A45" s="75" t="s">
        <v>93</v>
      </c>
      <c r="B45" s="170">
        <f>SUM(B46:B48)</f>
        <v>86772.52</v>
      </c>
      <c r="C45" s="151">
        <f>SUM(C46:C48)</f>
        <v>223100</v>
      </c>
      <c r="D45" s="151">
        <f>SUM(D46:D48)</f>
        <v>65075</v>
      </c>
      <c r="E45" s="151">
        <f>SUM(E46:E48)</f>
        <v>90000</v>
      </c>
      <c r="F45" s="151">
        <f>SUM(F46:F48)</f>
        <v>90000</v>
      </c>
    </row>
    <row r="46" spans="1:6" ht="38.25" x14ac:dyDescent="0.25">
      <c r="A46" s="76" t="s">
        <v>92</v>
      </c>
      <c r="B46" s="160"/>
      <c r="C46" s="126">
        <v>3300</v>
      </c>
      <c r="D46" s="126">
        <v>0</v>
      </c>
      <c r="E46" s="126">
        <v>0</v>
      </c>
      <c r="F46" s="126">
        <v>0</v>
      </c>
    </row>
    <row r="47" spans="1:6" ht="38.25" x14ac:dyDescent="0.25">
      <c r="A47" s="76" t="s">
        <v>94</v>
      </c>
      <c r="B47" s="160">
        <v>75491.27</v>
      </c>
      <c r="C47" s="126">
        <v>198800</v>
      </c>
      <c r="D47" s="126">
        <v>63375</v>
      </c>
      <c r="E47" s="126">
        <v>88000</v>
      </c>
      <c r="F47" s="126">
        <v>88000</v>
      </c>
    </row>
    <row r="48" spans="1:6" ht="38.25" x14ac:dyDescent="0.25">
      <c r="A48" s="76" t="s">
        <v>96</v>
      </c>
      <c r="B48" s="160">
        <v>11281.25</v>
      </c>
      <c r="C48" s="126">
        <v>21000</v>
      </c>
      <c r="D48" s="126">
        <v>1700</v>
      </c>
      <c r="E48" s="126">
        <v>2000</v>
      </c>
      <c r="F48" s="126">
        <v>2000</v>
      </c>
    </row>
    <row r="49" spans="1:6" ht="15.75" x14ac:dyDescent="0.25">
      <c r="A49" s="76"/>
      <c r="B49" s="156"/>
      <c r="C49" s="125"/>
      <c r="D49" s="127"/>
      <c r="E49" s="126"/>
      <c r="F49" s="127"/>
    </row>
    <row r="50" spans="1:6" ht="15.75" x14ac:dyDescent="0.25">
      <c r="A50" s="11"/>
      <c r="B50" s="157"/>
      <c r="C50" s="128"/>
      <c r="D50" s="129"/>
      <c r="E50" s="129"/>
      <c r="F50" s="129"/>
    </row>
    <row r="51" spans="1:6" ht="28.5" x14ac:dyDescent="0.25">
      <c r="A51" s="117" t="s">
        <v>97</v>
      </c>
      <c r="B51" s="169">
        <f>SUM(B52+B57)</f>
        <v>62279.39</v>
      </c>
      <c r="C51" s="153">
        <f>SUM(C52+C57)</f>
        <v>100516</v>
      </c>
      <c r="D51" s="130">
        <f>SUM(D52+D57)</f>
        <v>109890</v>
      </c>
      <c r="E51" s="130">
        <f>SUM(E52+E57)</f>
        <v>115000</v>
      </c>
      <c r="F51" s="130">
        <f>SUM(F52+F57)</f>
        <v>125000</v>
      </c>
    </row>
    <row r="52" spans="1:6" ht="15.75" x14ac:dyDescent="0.25">
      <c r="A52" s="75" t="s">
        <v>85</v>
      </c>
      <c r="B52" s="159">
        <f>SUM(B53:B55)</f>
        <v>62260.13</v>
      </c>
      <c r="C52" s="151">
        <f>SUM(C53:C55)</f>
        <v>100516</v>
      </c>
      <c r="D52" s="152">
        <f>SUM(D53:D55)</f>
        <v>109890</v>
      </c>
      <c r="E52" s="152">
        <f>SUM(E53:E55)</f>
        <v>115000</v>
      </c>
      <c r="F52" s="152">
        <f>SUM(F53:F55)</f>
        <v>125000</v>
      </c>
    </row>
    <row r="53" spans="1:6" ht="15.75" x14ac:dyDescent="0.25">
      <c r="A53" s="76" t="s">
        <v>86</v>
      </c>
      <c r="B53" s="160">
        <v>3638.43</v>
      </c>
      <c r="C53" s="126">
        <v>6500</v>
      </c>
      <c r="D53" s="127">
        <v>9500</v>
      </c>
      <c r="E53" s="127">
        <v>15000</v>
      </c>
      <c r="F53" s="127">
        <v>15000</v>
      </c>
    </row>
    <row r="54" spans="1:6" ht="15.75" x14ac:dyDescent="0.25">
      <c r="A54" s="76" t="s">
        <v>87</v>
      </c>
      <c r="B54" s="160">
        <v>58590.78</v>
      </c>
      <c r="C54" s="126">
        <v>92866</v>
      </c>
      <c r="D54" s="127">
        <v>99740</v>
      </c>
      <c r="E54" s="127">
        <v>100000</v>
      </c>
      <c r="F54" s="127">
        <v>110000</v>
      </c>
    </row>
    <row r="55" spans="1:6" ht="15.75" x14ac:dyDescent="0.25">
      <c r="A55" s="76" t="s">
        <v>88</v>
      </c>
      <c r="B55" s="160">
        <v>30.92</v>
      </c>
      <c r="C55" s="126">
        <v>1150</v>
      </c>
      <c r="D55" s="127">
        <v>650</v>
      </c>
      <c r="E55" s="127">
        <v>0</v>
      </c>
      <c r="F55" s="127">
        <v>0</v>
      </c>
    </row>
    <row r="56" spans="1:6" ht="15.75" x14ac:dyDescent="0.25">
      <c r="A56" s="76"/>
      <c r="B56" s="160"/>
      <c r="C56" s="126"/>
      <c r="D56" s="127"/>
      <c r="E56" s="127"/>
      <c r="F56" s="127"/>
    </row>
    <row r="57" spans="1:6" ht="25.5" x14ac:dyDescent="0.25">
      <c r="A57" s="75" t="s">
        <v>91</v>
      </c>
      <c r="B57" s="159">
        <f>SUM(B58:B60)</f>
        <v>19.260000000000002</v>
      </c>
      <c r="C57" s="151">
        <f>SUM(C58:C60)</f>
        <v>0</v>
      </c>
      <c r="D57" s="152">
        <f>SUM(D58:D61)</f>
        <v>0</v>
      </c>
      <c r="E57" s="152">
        <f>SUM(E58:E61)</f>
        <v>0</v>
      </c>
      <c r="F57" s="152">
        <f>SUM(F58:F61)</f>
        <v>0</v>
      </c>
    </row>
    <row r="58" spans="1:6" ht="38.25" x14ac:dyDescent="0.25">
      <c r="A58" s="76" t="s">
        <v>92</v>
      </c>
      <c r="B58" s="160">
        <v>0</v>
      </c>
      <c r="C58" s="126">
        <v>0</v>
      </c>
      <c r="D58" s="127">
        <v>0</v>
      </c>
      <c r="E58" s="127">
        <v>0</v>
      </c>
      <c r="F58" s="127">
        <v>0</v>
      </c>
    </row>
    <row r="59" spans="1:6" ht="38.25" x14ac:dyDescent="0.25">
      <c r="A59" s="76" t="s">
        <v>94</v>
      </c>
      <c r="B59" s="160">
        <v>19.260000000000002</v>
      </c>
      <c r="C59" s="126">
        <v>0</v>
      </c>
      <c r="D59" s="127">
        <v>0</v>
      </c>
      <c r="E59" s="127">
        <v>0</v>
      </c>
      <c r="F59" s="127">
        <v>0</v>
      </c>
    </row>
    <row r="60" spans="1:6" ht="38.25" x14ac:dyDescent="0.25">
      <c r="A60" s="76" t="s">
        <v>96</v>
      </c>
      <c r="B60" s="160">
        <v>0</v>
      </c>
      <c r="C60" s="126">
        <v>0</v>
      </c>
      <c r="D60" s="127">
        <v>0</v>
      </c>
      <c r="E60" s="127">
        <v>0</v>
      </c>
      <c r="F60" s="127">
        <v>0</v>
      </c>
    </row>
    <row r="61" spans="1:6" ht="15.75" x14ac:dyDescent="0.25">
      <c r="A61" s="11"/>
      <c r="B61" s="157"/>
      <c r="C61" s="154"/>
      <c r="D61" s="129"/>
      <c r="E61" s="129"/>
      <c r="F61" s="129"/>
    </row>
    <row r="62" spans="1:6" ht="15.75" x14ac:dyDescent="0.25">
      <c r="A62" s="11"/>
      <c r="B62" s="157"/>
      <c r="C62" s="154"/>
      <c r="D62" s="129"/>
      <c r="E62" s="129"/>
      <c r="F62" s="129"/>
    </row>
    <row r="63" spans="1:6" ht="28.5" x14ac:dyDescent="0.25">
      <c r="A63" s="117" t="s">
        <v>98</v>
      </c>
      <c r="B63" s="167">
        <f>SUM(B64+B69)</f>
        <v>22816.02</v>
      </c>
      <c r="C63" s="153">
        <f>SUM(C64+C69)</f>
        <v>106353</v>
      </c>
      <c r="D63" s="130">
        <f>SUM(D64+D69)</f>
        <v>43496</v>
      </c>
      <c r="E63" s="130">
        <f>SUM(E64+E69)</f>
        <v>45000</v>
      </c>
      <c r="F63" s="130">
        <f>SUM(F64+F69)</f>
        <v>50000</v>
      </c>
    </row>
    <row r="64" spans="1:6" ht="15.75" x14ac:dyDescent="0.25">
      <c r="A64" s="75" t="s">
        <v>85</v>
      </c>
      <c r="B64" s="162">
        <f>SUM(B65:B67)</f>
        <v>20916.02</v>
      </c>
      <c r="C64" s="165">
        <f>SUM(C65:C67)</f>
        <v>18200</v>
      </c>
      <c r="D64" s="152">
        <f>SUM(D65:D67)</f>
        <v>20496</v>
      </c>
      <c r="E64" s="152">
        <f>SUM(E65:E67)</f>
        <v>35000</v>
      </c>
      <c r="F64" s="152">
        <f>SUM(F65:F67)</f>
        <v>40000</v>
      </c>
    </row>
    <row r="65" spans="1:6" ht="15.75" x14ac:dyDescent="0.25">
      <c r="A65" s="76" t="s">
        <v>86</v>
      </c>
      <c r="B65" s="161">
        <v>5756.71</v>
      </c>
      <c r="C65" s="166">
        <v>0</v>
      </c>
      <c r="D65" s="127">
        <v>0</v>
      </c>
      <c r="E65" s="127">
        <v>0</v>
      </c>
      <c r="F65" s="127">
        <v>0</v>
      </c>
    </row>
    <row r="66" spans="1:6" ht="15.75" x14ac:dyDescent="0.25">
      <c r="A66" s="76" t="s">
        <v>87</v>
      </c>
      <c r="B66" s="161">
        <v>15159.31</v>
      </c>
      <c r="C66" s="166">
        <v>18200</v>
      </c>
      <c r="D66" s="126">
        <v>20496</v>
      </c>
      <c r="E66" s="127">
        <v>35000</v>
      </c>
      <c r="F66" s="127">
        <v>40000</v>
      </c>
    </row>
    <row r="67" spans="1:6" ht="15.75" x14ac:dyDescent="0.25">
      <c r="A67" s="76" t="s">
        <v>88</v>
      </c>
      <c r="B67" s="161">
        <v>0</v>
      </c>
      <c r="C67" s="166">
        <v>0</v>
      </c>
      <c r="D67" s="127">
        <v>0</v>
      </c>
      <c r="E67" s="127"/>
      <c r="F67" s="127">
        <v>0</v>
      </c>
    </row>
    <row r="68" spans="1:6" ht="15.75" x14ac:dyDescent="0.25">
      <c r="A68" s="11"/>
      <c r="B68" s="163"/>
      <c r="C68" s="154"/>
      <c r="D68" s="129"/>
      <c r="E68" s="129"/>
      <c r="F68" s="129"/>
    </row>
    <row r="69" spans="1:6" ht="25.5" x14ac:dyDescent="0.25">
      <c r="A69" s="75" t="s">
        <v>91</v>
      </c>
      <c r="B69" s="159">
        <f>SUM(B70)</f>
        <v>1900</v>
      </c>
      <c r="C69" s="151">
        <f>SUM(C70)</f>
        <v>88153</v>
      </c>
      <c r="D69" s="151">
        <f>SUM(D70)</f>
        <v>23000</v>
      </c>
      <c r="E69" s="152">
        <f>SUM(E70)</f>
        <v>10000</v>
      </c>
      <c r="F69" s="152">
        <f>SUM(F70)</f>
        <v>10000</v>
      </c>
    </row>
    <row r="70" spans="1:6" ht="38.25" x14ac:dyDescent="0.25">
      <c r="A70" s="76" t="s">
        <v>94</v>
      </c>
      <c r="B70" s="168">
        <v>1900</v>
      </c>
      <c r="C70" s="126">
        <v>88153</v>
      </c>
      <c r="D70" s="127">
        <v>23000</v>
      </c>
      <c r="E70" s="127">
        <v>10000</v>
      </c>
      <c r="F70" s="127">
        <v>10000</v>
      </c>
    </row>
    <row r="71" spans="1:6" ht="15.75" x14ac:dyDescent="0.25">
      <c r="A71" s="11"/>
      <c r="B71" s="157"/>
      <c r="C71" s="128"/>
      <c r="D71" s="129"/>
      <c r="E71" s="129"/>
      <c r="F71" s="129"/>
    </row>
    <row r="72" spans="1:6" ht="15.75" x14ac:dyDescent="0.25">
      <c r="A72" s="11"/>
      <c r="B72" s="157"/>
      <c r="C72" s="128"/>
      <c r="D72" s="129"/>
      <c r="E72" s="129"/>
      <c r="F72" s="129"/>
    </row>
    <row r="73" spans="1:6" ht="28.5" x14ac:dyDescent="0.25">
      <c r="A73" s="117" t="s">
        <v>99</v>
      </c>
      <c r="B73" s="158">
        <f>SUM(B74+B78)</f>
        <v>61137.8</v>
      </c>
      <c r="C73" s="130">
        <f>SUM(C74+C78)</f>
        <v>45876</v>
      </c>
      <c r="D73" s="130">
        <f>SUM(D74+D78)</f>
        <v>19255</v>
      </c>
      <c r="E73" s="130">
        <f>SUM(E74+E78)</f>
        <v>9100</v>
      </c>
      <c r="F73" s="130">
        <f>SUM(F74+F78)</f>
        <v>9300</v>
      </c>
    </row>
    <row r="74" spans="1:6" ht="15.75" x14ac:dyDescent="0.25">
      <c r="A74" s="75" t="s">
        <v>85</v>
      </c>
      <c r="B74" s="159">
        <f>SUM(B75:B76)</f>
        <v>26137.8</v>
      </c>
      <c r="C74" s="151">
        <f>SUM(C75:C76)</f>
        <v>39879</v>
      </c>
      <c r="D74" s="152">
        <f>SUM(D75+D76)</f>
        <v>19255</v>
      </c>
      <c r="E74" s="152">
        <f>SUM(E75:E76)</f>
        <v>9100</v>
      </c>
      <c r="F74" s="152">
        <f>SUM(F75:F76)</f>
        <v>9300</v>
      </c>
    </row>
    <row r="75" spans="1:6" ht="15.75" x14ac:dyDescent="0.25">
      <c r="A75" s="76" t="s">
        <v>86</v>
      </c>
      <c r="B75" s="160">
        <v>10500</v>
      </c>
      <c r="C75" s="126">
        <v>8692</v>
      </c>
      <c r="D75" s="127">
        <v>10500</v>
      </c>
      <c r="E75" s="127">
        <v>3000</v>
      </c>
      <c r="F75" s="127">
        <v>3000</v>
      </c>
    </row>
    <row r="76" spans="1:6" ht="15.75" x14ac:dyDescent="0.25">
      <c r="A76" s="76" t="s">
        <v>87</v>
      </c>
      <c r="B76" s="160">
        <v>15637.8</v>
      </c>
      <c r="C76" s="126">
        <v>31187</v>
      </c>
      <c r="D76" s="127">
        <v>8755</v>
      </c>
      <c r="E76" s="127">
        <v>6100</v>
      </c>
      <c r="F76" s="127">
        <v>6300</v>
      </c>
    </row>
    <row r="77" spans="1:6" ht="15.75" x14ac:dyDescent="0.25">
      <c r="A77" s="11"/>
      <c r="B77" s="163"/>
      <c r="C77" s="154"/>
      <c r="D77" s="129"/>
      <c r="E77" s="129"/>
      <c r="F77" s="129"/>
    </row>
    <row r="78" spans="1:6" ht="25.5" x14ac:dyDescent="0.25">
      <c r="A78" s="75" t="s">
        <v>91</v>
      </c>
      <c r="B78" s="159">
        <f>SUM(B79)</f>
        <v>35000</v>
      </c>
      <c r="C78" s="151">
        <f>SUM(C79)</f>
        <v>5997</v>
      </c>
      <c r="D78" s="151">
        <f>SUM(D79)</f>
        <v>0</v>
      </c>
      <c r="E78" s="152">
        <f>SUM(E79)</f>
        <v>0</v>
      </c>
      <c r="F78" s="152">
        <f>SUM(F79)</f>
        <v>0</v>
      </c>
    </row>
    <row r="79" spans="1:6" ht="38.25" x14ac:dyDescent="0.25">
      <c r="A79" s="98" t="s">
        <v>94</v>
      </c>
      <c r="B79" s="168">
        <v>35000</v>
      </c>
      <c r="C79" s="126">
        <v>5997</v>
      </c>
      <c r="D79" s="127">
        <v>0</v>
      </c>
      <c r="E79" s="127">
        <v>0</v>
      </c>
      <c r="F79" s="127">
        <v>0</v>
      </c>
    </row>
  </sheetData>
  <mergeCells count="5">
    <mergeCell ref="A3:F3"/>
    <mergeCell ref="A5:F5"/>
    <mergeCell ref="A7:F7"/>
    <mergeCell ref="A34:F34"/>
    <mergeCell ref="A1:H1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D17" sqref="D1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8" ht="42" customHeight="1" x14ac:dyDescent="0.25">
      <c r="A1" s="197" t="s">
        <v>124</v>
      </c>
      <c r="B1" s="197"/>
      <c r="C1" s="197"/>
      <c r="D1" s="197"/>
      <c r="E1" s="197"/>
      <c r="F1" s="197"/>
      <c r="G1" s="197"/>
      <c r="H1" s="197"/>
    </row>
    <row r="2" spans="1:8" ht="18" customHeight="1" x14ac:dyDescent="0.25">
      <c r="A2" s="3"/>
      <c r="B2" s="3"/>
      <c r="C2" s="3"/>
      <c r="D2" s="3"/>
      <c r="E2" s="3"/>
      <c r="F2" s="3"/>
    </row>
    <row r="3" spans="1:8" ht="15.75" x14ac:dyDescent="0.25">
      <c r="A3" s="197" t="s">
        <v>19</v>
      </c>
      <c r="B3" s="197"/>
      <c r="C3" s="197"/>
      <c r="D3" s="197"/>
      <c r="E3" s="198"/>
      <c r="F3" s="198"/>
    </row>
    <row r="4" spans="1:8" ht="18" x14ac:dyDescent="0.25">
      <c r="A4" s="3"/>
      <c r="B4" s="3"/>
      <c r="C4" s="3"/>
      <c r="D4" s="3"/>
      <c r="E4" s="4"/>
      <c r="F4" s="4"/>
    </row>
    <row r="5" spans="1:8" ht="18" customHeight="1" x14ac:dyDescent="0.25">
      <c r="A5" s="197" t="s">
        <v>4</v>
      </c>
      <c r="B5" s="199"/>
      <c r="C5" s="199"/>
      <c r="D5" s="199"/>
      <c r="E5" s="199"/>
      <c r="F5" s="199"/>
    </row>
    <row r="6" spans="1:8" ht="18" x14ac:dyDescent="0.25">
      <c r="A6" s="3"/>
      <c r="B6" s="3"/>
      <c r="C6" s="3"/>
      <c r="D6" s="3"/>
      <c r="E6" s="4"/>
      <c r="F6" s="4"/>
    </row>
    <row r="7" spans="1:8" ht="15.75" x14ac:dyDescent="0.25">
      <c r="A7" s="197" t="s">
        <v>14</v>
      </c>
      <c r="B7" s="219"/>
      <c r="C7" s="219"/>
      <c r="D7" s="219"/>
      <c r="E7" s="219"/>
      <c r="F7" s="219"/>
    </row>
    <row r="8" spans="1:8" ht="18" x14ac:dyDescent="0.25">
      <c r="A8" s="3"/>
      <c r="B8" s="3"/>
      <c r="C8" s="3"/>
      <c r="D8" s="3"/>
      <c r="E8" s="4"/>
      <c r="F8" s="4"/>
    </row>
    <row r="9" spans="1:8" ht="25.5" x14ac:dyDescent="0.25">
      <c r="A9" s="17" t="s">
        <v>43</v>
      </c>
      <c r="B9" s="132" t="s">
        <v>114</v>
      </c>
      <c r="C9" s="104" t="s">
        <v>115</v>
      </c>
      <c r="D9" s="17" t="s">
        <v>111</v>
      </c>
      <c r="E9" s="17" t="s">
        <v>32</v>
      </c>
      <c r="F9" s="17" t="s">
        <v>112</v>
      </c>
    </row>
    <row r="10" spans="1:8" ht="15.75" customHeight="1" x14ac:dyDescent="0.25">
      <c r="A10" s="10" t="s">
        <v>15</v>
      </c>
      <c r="B10" s="131">
        <v>2073007.94</v>
      </c>
      <c r="C10" s="82">
        <v>2842873</v>
      </c>
      <c r="D10" s="82">
        <v>3240318</v>
      </c>
      <c r="E10" s="82">
        <v>3089100</v>
      </c>
      <c r="F10" s="82">
        <v>3234300</v>
      </c>
    </row>
    <row r="11" spans="1:8" ht="15.75" customHeight="1" x14ac:dyDescent="0.25">
      <c r="A11" s="10" t="s">
        <v>71</v>
      </c>
      <c r="B11" s="131">
        <v>2073007.94</v>
      </c>
      <c r="C11" s="82">
        <v>2842873</v>
      </c>
      <c r="D11" s="82">
        <v>3240318</v>
      </c>
      <c r="E11" s="82">
        <v>3089100</v>
      </c>
      <c r="F11" s="82">
        <v>3234300</v>
      </c>
    </row>
    <row r="12" spans="1:8" x14ac:dyDescent="0.25">
      <c r="A12" s="15" t="s">
        <v>72</v>
      </c>
      <c r="B12" s="131">
        <v>2073007.94</v>
      </c>
      <c r="C12" s="82">
        <v>2842873</v>
      </c>
      <c r="D12" s="82">
        <v>3240318</v>
      </c>
      <c r="E12" s="82">
        <v>3089100</v>
      </c>
      <c r="F12" s="82">
        <v>3234300</v>
      </c>
    </row>
  </sheetData>
  <mergeCells count="4">
    <mergeCell ref="A3:F3"/>
    <mergeCell ref="A5:F5"/>
    <mergeCell ref="A7:F7"/>
    <mergeCell ref="A1:H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97" t="s">
        <v>124</v>
      </c>
      <c r="B1" s="197"/>
      <c r="C1" s="197"/>
      <c r="D1" s="197"/>
      <c r="E1" s="197"/>
      <c r="F1" s="197"/>
      <c r="G1" s="197"/>
      <c r="H1" s="197"/>
    </row>
    <row r="2" spans="1:8" ht="18" customHeight="1" x14ac:dyDescent="0.25">
      <c r="A2" s="3"/>
      <c r="B2" s="3"/>
      <c r="C2" s="3"/>
      <c r="D2" s="3"/>
      <c r="E2" s="3"/>
      <c r="F2" s="3"/>
      <c r="G2" s="3"/>
      <c r="H2" s="3"/>
    </row>
    <row r="3" spans="1:8" ht="15.75" customHeight="1" x14ac:dyDescent="0.25">
      <c r="A3" s="197" t="s">
        <v>19</v>
      </c>
      <c r="B3" s="197"/>
      <c r="C3" s="197"/>
      <c r="D3" s="197"/>
      <c r="E3" s="197"/>
      <c r="F3" s="197"/>
      <c r="G3" s="197"/>
      <c r="H3" s="197"/>
    </row>
    <row r="4" spans="1:8" ht="18" x14ac:dyDescent="0.25">
      <c r="A4" s="3"/>
      <c r="B4" s="3"/>
      <c r="C4" s="3"/>
      <c r="D4" s="3"/>
      <c r="E4" s="3"/>
      <c r="F4" s="3"/>
      <c r="G4" s="4"/>
      <c r="H4" s="4"/>
    </row>
    <row r="5" spans="1:8" ht="18" customHeight="1" x14ac:dyDescent="0.25">
      <c r="A5" s="197" t="s">
        <v>48</v>
      </c>
      <c r="B5" s="197"/>
      <c r="C5" s="197"/>
      <c r="D5" s="197"/>
      <c r="E5" s="197"/>
      <c r="F5" s="197"/>
      <c r="G5" s="197"/>
      <c r="H5" s="197"/>
    </row>
    <row r="6" spans="1:8" ht="18" x14ac:dyDescent="0.25">
      <c r="A6" s="3"/>
      <c r="B6" s="3"/>
      <c r="C6" s="3"/>
      <c r="D6" s="3"/>
      <c r="E6" s="3"/>
      <c r="F6" s="3"/>
      <c r="G6" s="4"/>
      <c r="H6" s="4"/>
    </row>
    <row r="7" spans="1:8" ht="25.5" x14ac:dyDescent="0.25">
      <c r="A7" s="17" t="s">
        <v>5</v>
      </c>
      <c r="B7" s="16" t="s">
        <v>6</v>
      </c>
      <c r="C7" s="16" t="s">
        <v>30</v>
      </c>
      <c r="D7" s="132" t="s">
        <v>114</v>
      </c>
      <c r="E7" s="104" t="s">
        <v>115</v>
      </c>
      <c r="F7" s="17" t="s">
        <v>111</v>
      </c>
      <c r="G7" s="17" t="s">
        <v>32</v>
      </c>
      <c r="H7" s="17" t="s">
        <v>112</v>
      </c>
    </row>
    <row r="8" spans="1:8" x14ac:dyDescent="0.25">
      <c r="A8" s="34"/>
      <c r="B8" s="35"/>
      <c r="C8" s="33" t="s">
        <v>50</v>
      </c>
      <c r="D8" s="171">
        <v>0</v>
      </c>
      <c r="E8" s="172">
        <v>0</v>
      </c>
      <c r="F8" s="172">
        <v>0</v>
      </c>
      <c r="G8" s="172">
        <v>0</v>
      </c>
      <c r="H8" s="172">
        <v>0</v>
      </c>
    </row>
    <row r="9" spans="1:8" ht="25.5" x14ac:dyDescent="0.25">
      <c r="A9" s="10">
        <v>8</v>
      </c>
      <c r="B9" s="10"/>
      <c r="C9" s="10" t="s">
        <v>16</v>
      </c>
      <c r="D9" s="7">
        <v>0</v>
      </c>
      <c r="E9" s="8">
        <v>0</v>
      </c>
      <c r="F9" s="8">
        <v>0</v>
      </c>
      <c r="G9" s="8">
        <v>0</v>
      </c>
      <c r="H9" s="8"/>
    </row>
    <row r="10" spans="1:8" x14ac:dyDescent="0.25">
      <c r="A10" s="10"/>
      <c r="B10" s="14">
        <v>84</v>
      </c>
      <c r="C10" s="14" t="s">
        <v>23</v>
      </c>
      <c r="D10" s="7">
        <v>0</v>
      </c>
      <c r="E10" s="8">
        <v>0</v>
      </c>
      <c r="F10" s="8"/>
      <c r="G10" s="8">
        <v>0</v>
      </c>
      <c r="H10" s="8">
        <v>0</v>
      </c>
    </row>
    <row r="11" spans="1:8" x14ac:dyDescent="0.25">
      <c r="A11" s="10"/>
      <c r="B11" s="14"/>
      <c r="C11" s="36"/>
      <c r="D11" s="7"/>
      <c r="E11" s="8"/>
      <c r="F11" s="8"/>
      <c r="G11" s="8"/>
      <c r="H11" s="8"/>
    </row>
    <row r="12" spans="1:8" x14ac:dyDescent="0.25">
      <c r="A12" s="10"/>
      <c r="B12" s="14"/>
      <c r="C12" s="33" t="s">
        <v>53</v>
      </c>
      <c r="D12" s="89">
        <v>0</v>
      </c>
      <c r="E12" s="90">
        <v>0</v>
      </c>
      <c r="F12" s="90">
        <v>0</v>
      </c>
      <c r="G12" s="90">
        <v>0</v>
      </c>
      <c r="H12" s="90">
        <v>0</v>
      </c>
    </row>
    <row r="13" spans="1:8" ht="25.5" x14ac:dyDescent="0.25">
      <c r="A13" s="12">
        <v>5</v>
      </c>
      <c r="B13" s="13"/>
      <c r="C13" s="22" t="s">
        <v>17</v>
      </c>
      <c r="D13" s="7">
        <v>0</v>
      </c>
      <c r="E13" s="8">
        <v>0</v>
      </c>
      <c r="F13" s="8">
        <v>0</v>
      </c>
      <c r="G13" s="8">
        <v>0</v>
      </c>
      <c r="H13" s="8">
        <v>0</v>
      </c>
    </row>
    <row r="14" spans="1:8" ht="25.5" x14ac:dyDescent="0.25">
      <c r="A14" s="14"/>
      <c r="B14" s="14">
        <v>54</v>
      </c>
      <c r="C14" s="23" t="s">
        <v>24</v>
      </c>
      <c r="D14" s="7">
        <v>0</v>
      </c>
      <c r="E14" s="8">
        <v>0</v>
      </c>
      <c r="F14" s="8">
        <v>0</v>
      </c>
      <c r="G14" s="8">
        <v>0</v>
      </c>
      <c r="H14" s="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sqref="A1:H1"/>
    </sheetView>
  </sheetViews>
  <sheetFormatPr defaultRowHeight="15" x14ac:dyDescent="0.25"/>
  <cols>
    <col min="1" max="6" width="25.28515625" customWidth="1"/>
  </cols>
  <sheetData>
    <row r="1" spans="1:8" ht="42" customHeight="1" x14ac:dyDescent="0.25">
      <c r="A1" s="197" t="s">
        <v>124</v>
      </c>
      <c r="B1" s="197"/>
      <c r="C1" s="197"/>
      <c r="D1" s="197"/>
      <c r="E1" s="197"/>
      <c r="F1" s="197"/>
      <c r="G1" s="197"/>
      <c r="H1" s="197"/>
    </row>
    <row r="2" spans="1:8" ht="18" customHeight="1" x14ac:dyDescent="0.25">
      <c r="A2" s="21"/>
      <c r="B2" s="21"/>
      <c r="C2" s="21"/>
      <c r="D2" s="21"/>
      <c r="E2" s="21"/>
      <c r="F2" s="21"/>
    </row>
    <row r="3" spans="1:8" ht="15.75" customHeight="1" x14ac:dyDescent="0.25">
      <c r="A3" s="197" t="s">
        <v>19</v>
      </c>
      <c r="B3" s="197"/>
      <c r="C3" s="197"/>
      <c r="D3" s="197"/>
      <c r="E3" s="197"/>
      <c r="F3" s="197"/>
    </row>
    <row r="4" spans="1:8" ht="18" x14ac:dyDescent="0.25">
      <c r="A4" s="21"/>
      <c r="B4" s="21"/>
      <c r="C4" s="21"/>
      <c r="D4" s="21"/>
      <c r="E4" s="4"/>
      <c r="F4" s="4"/>
    </row>
    <row r="5" spans="1:8" ht="18" customHeight="1" x14ac:dyDescent="0.25">
      <c r="A5" s="197" t="s">
        <v>49</v>
      </c>
      <c r="B5" s="197"/>
      <c r="C5" s="197"/>
      <c r="D5" s="197"/>
      <c r="E5" s="197"/>
      <c r="F5" s="197"/>
    </row>
    <row r="6" spans="1:8" ht="18" x14ac:dyDescent="0.25">
      <c r="A6" s="21"/>
      <c r="B6" s="21"/>
      <c r="C6" s="21"/>
      <c r="D6" s="21"/>
      <c r="E6" s="4"/>
      <c r="F6" s="4"/>
    </row>
    <row r="7" spans="1:8" ht="25.5" x14ac:dyDescent="0.25">
      <c r="A7" s="16" t="s">
        <v>43</v>
      </c>
      <c r="B7" s="132" t="s">
        <v>114</v>
      </c>
      <c r="C7" s="104" t="s">
        <v>115</v>
      </c>
      <c r="D7" s="17" t="s">
        <v>111</v>
      </c>
      <c r="E7" s="17" t="s">
        <v>32</v>
      </c>
      <c r="F7" s="17" t="s">
        <v>112</v>
      </c>
    </row>
    <row r="8" spans="1:8" x14ac:dyDescent="0.25">
      <c r="A8" s="10" t="s">
        <v>50</v>
      </c>
      <c r="B8" s="7">
        <f>SUM(B9)</f>
        <v>0</v>
      </c>
      <c r="C8" s="7">
        <f>SUM(C9)</f>
        <v>0</v>
      </c>
      <c r="D8" s="7">
        <f>SUM(D9)</f>
        <v>0</v>
      </c>
      <c r="E8" s="7">
        <f>SUM(E9)</f>
        <v>0</v>
      </c>
      <c r="F8" s="7">
        <f>SUM(F9)</f>
        <v>0</v>
      </c>
    </row>
    <row r="9" spans="1:8" ht="25.5" x14ac:dyDescent="0.25">
      <c r="A9" s="10" t="s">
        <v>51</v>
      </c>
      <c r="B9" s="7">
        <f>SUM(B100)</f>
        <v>0</v>
      </c>
      <c r="C9" s="7">
        <f>SUM(C100)</f>
        <v>0</v>
      </c>
      <c r="D9" s="7">
        <f>SUM(D100)</f>
        <v>0</v>
      </c>
      <c r="E9" s="7">
        <f>SUM(E100)</f>
        <v>0</v>
      </c>
      <c r="F9" s="7">
        <f>SUM(F100)</f>
        <v>0</v>
      </c>
    </row>
    <row r="10" spans="1:8" ht="25.5" x14ac:dyDescent="0.25">
      <c r="A10" s="15" t="s">
        <v>52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</row>
    <row r="11" spans="1:8" x14ac:dyDescent="0.25">
      <c r="A11" s="15"/>
      <c r="B11" s="7"/>
      <c r="C11" s="7"/>
      <c r="D11" s="7"/>
      <c r="E11" s="7"/>
      <c r="F11" s="7"/>
    </row>
    <row r="12" spans="1:8" x14ac:dyDescent="0.25">
      <c r="A12" s="10" t="s">
        <v>53</v>
      </c>
      <c r="B12" s="7">
        <f>SUM(B13+B15)</f>
        <v>0</v>
      </c>
      <c r="C12" s="7">
        <f>SUM(C13+C15)</f>
        <v>0</v>
      </c>
      <c r="D12" s="7">
        <f>SUM(D13+D15)</f>
        <v>0</v>
      </c>
      <c r="E12" s="7">
        <f>SUM(E13+E15)</f>
        <v>0</v>
      </c>
      <c r="F12" s="7">
        <f>SUM(F13+F15)</f>
        <v>0</v>
      </c>
    </row>
    <row r="13" spans="1:8" x14ac:dyDescent="0.25">
      <c r="A13" s="22" t="s">
        <v>44</v>
      </c>
      <c r="B13" s="7">
        <f>SUM(B14)</f>
        <v>0</v>
      </c>
      <c r="C13" s="7">
        <f>SUM(C14)</f>
        <v>0</v>
      </c>
      <c r="D13" s="7">
        <f>SUM(D14)</f>
        <v>0</v>
      </c>
      <c r="E13" s="7">
        <f>SUM(E14)</f>
        <v>0</v>
      </c>
      <c r="F13" s="7">
        <f>SUM(F14)</f>
        <v>0</v>
      </c>
    </row>
    <row r="14" spans="1:8" x14ac:dyDescent="0.25">
      <c r="A14" s="11" t="s">
        <v>45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</row>
    <row r="15" spans="1:8" x14ac:dyDescent="0.25">
      <c r="A15" s="22" t="s">
        <v>46</v>
      </c>
      <c r="B15" s="7">
        <f>SUM(B16)</f>
        <v>0</v>
      </c>
      <c r="C15" s="7">
        <f>SUM(C16)</f>
        <v>0</v>
      </c>
      <c r="D15" s="7">
        <f>SUM(D16)</f>
        <v>0</v>
      </c>
      <c r="E15" s="7">
        <f>SUM(E16)</f>
        <v>0</v>
      </c>
      <c r="F15" s="7">
        <f>SUM(F16)</f>
        <v>0</v>
      </c>
    </row>
    <row r="16" spans="1:8" x14ac:dyDescent="0.25">
      <c r="A16" s="11" t="s">
        <v>47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</row>
  </sheetData>
  <mergeCells count="3">
    <mergeCell ref="A3:F3"/>
    <mergeCell ref="A5:F5"/>
    <mergeCell ref="A1:H1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opLeftCell="A61" workbookViewId="0">
      <selection activeCell="L8" sqref="L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150" customWidth="1"/>
    <col min="6" max="8" width="25.28515625" customWidth="1"/>
    <col min="9" max="9" width="17.7109375" customWidth="1"/>
  </cols>
  <sheetData>
    <row r="1" spans="1:9" ht="42" customHeight="1" x14ac:dyDescent="0.25">
      <c r="A1" s="197" t="s">
        <v>124</v>
      </c>
      <c r="B1" s="197"/>
      <c r="C1" s="197"/>
      <c r="D1" s="197"/>
      <c r="E1" s="197"/>
      <c r="F1" s="197"/>
      <c r="G1" s="197"/>
      <c r="H1" s="197"/>
    </row>
    <row r="2" spans="1:9" ht="18" x14ac:dyDescent="0.25">
      <c r="A2" s="3"/>
      <c r="B2" s="3"/>
      <c r="C2" s="3"/>
      <c r="D2" s="3"/>
      <c r="E2" s="173"/>
      <c r="F2" s="3"/>
      <c r="G2" s="4"/>
      <c r="H2" s="4"/>
    </row>
    <row r="3" spans="1:9" ht="18" customHeight="1" x14ac:dyDescent="0.25">
      <c r="A3" s="197" t="s">
        <v>18</v>
      </c>
      <c r="B3" s="199"/>
      <c r="C3" s="199"/>
      <c r="D3" s="199"/>
      <c r="E3" s="199"/>
      <c r="F3" s="199"/>
      <c r="G3" s="199"/>
      <c r="H3" s="199"/>
    </row>
    <row r="4" spans="1:9" ht="18" x14ac:dyDescent="0.25">
      <c r="A4" s="3"/>
      <c r="B4" s="3"/>
      <c r="C4" s="3"/>
      <c r="D4" s="3"/>
      <c r="E4" s="173"/>
      <c r="F4" s="3"/>
      <c r="G4" s="4"/>
      <c r="H4" s="4"/>
    </row>
    <row r="5" spans="1:9" ht="25.5" x14ac:dyDescent="0.25">
      <c r="A5" s="220" t="s">
        <v>20</v>
      </c>
      <c r="B5" s="221"/>
      <c r="C5" s="222"/>
      <c r="D5" s="16" t="s">
        <v>21</v>
      </c>
      <c r="E5" s="132" t="s">
        <v>114</v>
      </c>
      <c r="F5" s="17" t="s">
        <v>115</v>
      </c>
      <c r="G5" s="17" t="s">
        <v>111</v>
      </c>
      <c r="H5" s="17" t="s">
        <v>32</v>
      </c>
      <c r="I5" s="17" t="s">
        <v>112</v>
      </c>
    </row>
    <row r="6" spans="1:9" ht="33" customHeight="1" x14ac:dyDescent="0.25">
      <c r="A6" s="220"/>
      <c r="B6" s="238"/>
      <c r="C6" s="239"/>
      <c r="D6" s="186" t="s">
        <v>15</v>
      </c>
      <c r="E6" s="176">
        <f>SUM(E7+E43)</f>
        <v>2073007.9400000002</v>
      </c>
      <c r="F6" s="176">
        <f>SUM(F7+F43)</f>
        <v>2842873</v>
      </c>
      <c r="G6" s="176">
        <f>SUM(G7+G43)</f>
        <v>3240318</v>
      </c>
      <c r="H6" s="176">
        <f>SUM(H7+H43)</f>
        <v>3089100</v>
      </c>
      <c r="I6" s="176">
        <f>SUM(I7+I43)</f>
        <v>3234300</v>
      </c>
    </row>
    <row r="7" spans="1:9" ht="33" customHeight="1" x14ac:dyDescent="0.25">
      <c r="A7" s="235">
        <v>181119</v>
      </c>
      <c r="B7" s="236"/>
      <c r="C7" s="237"/>
      <c r="D7" s="179" t="s">
        <v>120</v>
      </c>
      <c r="E7" s="180">
        <f t="shared" ref="E7:I8" si="0">SUM(E8+E20+E31+E37)</f>
        <v>1862006.9800000002</v>
      </c>
      <c r="F7" s="180">
        <f t="shared" si="0"/>
        <v>2407579</v>
      </c>
      <c r="G7" s="180">
        <f t="shared" si="0"/>
        <v>2877177</v>
      </c>
      <c r="H7" s="180">
        <f t="shared" si="0"/>
        <v>2723000</v>
      </c>
      <c r="I7" s="180">
        <f t="shared" si="0"/>
        <v>2848100</v>
      </c>
    </row>
    <row r="8" spans="1:9" ht="32.25" customHeight="1" x14ac:dyDescent="0.25">
      <c r="A8" s="235" t="s">
        <v>73</v>
      </c>
      <c r="B8" s="236"/>
      <c r="C8" s="237"/>
      <c r="D8" s="179" t="s">
        <v>74</v>
      </c>
      <c r="E8" s="180">
        <f t="shared" si="0"/>
        <v>1862006.9800000002</v>
      </c>
      <c r="F8" s="180">
        <f t="shared" si="0"/>
        <v>2407579</v>
      </c>
      <c r="G8" s="180">
        <f t="shared" si="0"/>
        <v>2877177</v>
      </c>
      <c r="H8" s="180">
        <f t="shared" si="0"/>
        <v>2723000</v>
      </c>
      <c r="I8" s="180">
        <f t="shared" si="0"/>
        <v>2848100</v>
      </c>
    </row>
    <row r="9" spans="1:9" ht="15" customHeight="1" x14ac:dyDescent="0.25">
      <c r="A9" s="223" t="s">
        <v>75</v>
      </c>
      <c r="B9" s="224"/>
      <c r="C9" s="225"/>
      <c r="D9" s="177" t="s">
        <v>63</v>
      </c>
      <c r="E9" s="178">
        <f>SUM(E16+E10)</f>
        <v>1826626.75</v>
      </c>
      <c r="F9" s="178">
        <f>SUM(F16+F10)</f>
        <v>2358928</v>
      </c>
      <c r="G9" s="178">
        <f>SUM(G16+G10)</f>
        <v>2827677</v>
      </c>
      <c r="H9" s="178">
        <f>SUM(H16+H10)</f>
        <v>2680000</v>
      </c>
      <c r="I9" s="178">
        <f>SUM(I16+I10)</f>
        <v>2800000</v>
      </c>
    </row>
    <row r="10" spans="1:9" ht="15" customHeight="1" x14ac:dyDescent="0.25">
      <c r="A10" s="229">
        <v>3</v>
      </c>
      <c r="B10" s="230"/>
      <c r="C10" s="231"/>
      <c r="D10" s="75" t="s">
        <v>10</v>
      </c>
      <c r="E10" s="159">
        <f>SUM(E11:E14)</f>
        <v>1763833.34</v>
      </c>
      <c r="F10" s="159">
        <f>SUM(F11:F14)</f>
        <v>2241578</v>
      </c>
      <c r="G10" s="159">
        <f>SUM(G11:G14)</f>
        <v>2779887</v>
      </c>
      <c r="H10" s="159">
        <f>SUM(H11:H14)</f>
        <v>2620000</v>
      </c>
      <c r="I10" s="159">
        <f>SUM(I11:I14)</f>
        <v>2740000</v>
      </c>
    </row>
    <row r="11" spans="1:9" x14ac:dyDescent="0.25">
      <c r="A11" s="232">
        <v>31</v>
      </c>
      <c r="B11" s="233"/>
      <c r="C11" s="234"/>
      <c r="D11" s="76" t="s">
        <v>11</v>
      </c>
      <c r="E11" s="160">
        <v>1410058.2</v>
      </c>
      <c r="F11" s="160">
        <v>1685900</v>
      </c>
      <c r="G11" s="160">
        <v>2285477</v>
      </c>
      <c r="H11" s="160">
        <v>2116000</v>
      </c>
      <c r="I11" s="160">
        <v>2190000</v>
      </c>
    </row>
    <row r="12" spans="1:9" x14ac:dyDescent="0.25">
      <c r="A12" s="232">
        <v>32</v>
      </c>
      <c r="B12" s="233"/>
      <c r="C12" s="234"/>
      <c r="D12" s="76" t="s">
        <v>22</v>
      </c>
      <c r="E12" s="160">
        <v>351945.07</v>
      </c>
      <c r="F12" s="160">
        <v>514578</v>
      </c>
      <c r="G12" s="160">
        <v>424015</v>
      </c>
      <c r="H12" s="160">
        <v>500000</v>
      </c>
      <c r="I12" s="160">
        <v>546000</v>
      </c>
    </row>
    <row r="13" spans="1:9" x14ac:dyDescent="0.25">
      <c r="A13" s="77">
        <v>34</v>
      </c>
      <c r="B13" s="78"/>
      <c r="C13" s="79"/>
      <c r="D13" s="76" t="s">
        <v>67</v>
      </c>
      <c r="E13" s="160">
        <v>1830.07</v>
      </c>
      <c r="F13" s="160">
        <v>3000</v>
      </c>
      <c r="G13" s="160">
        <v>3000</v>
      </c>
      <c r="H13" s="160">
        <v>4000</v>
      </c>
      <c r="I13" s="160">
        <v>4000</v>
      </c>
    </row>
    <row r="14" spans="1:9" ht="15" customHeight="1" x14ac:dyDescent="0.25">
      <c r="A14" s="77">
        <v>38</v>
      </c>
      <c r="B14" s="78"/>
      <c r="C14" s="79"/>
      <c r="D14" s="83" t="s">
        <v>76</v>
      </c>
      <c r="E14" s="161">
        <v>0</v>
      </c>
      <c r="F14" s="161">
        <v>38100</v>
      </c>
      <c r="G14" s="161">
        <v>67395</v>
      </c>
      <c r="H14" s="161">
        <v>0</v>
      </c>
      <c r="I14" s="161">
        <v>0</v>
      </c>
    </row>
    <row r="15" spans="1:9" ht="14.25" customHeight="1" x14ac:dyDescent="0.25">
      <c r="A15" s="77"/>
      <c r="B15" s="78"/>
      <c r="C15" s="79"/>
      <c r="D15" s="76"/>
      <c r="E15" s="175"/>
      <c r="F15" s="175"/>
      <c r="G15" s="175"/>
      <c r="H15" s="175"/>
      <c r="I15" s="175"/>
    </row>
    <row r="16" spans="1:9" ht="24" customHeight="1" x14ac:dyDescent="0.25">
      <c r="A16" s="77">
        <v>4</v>
      </c>
      <c r="B16" s="78"/>
      <c r="C16" s="79"/>
      <c r="D16" s="76" t="s">
        <v>12</v>
      </c>
      <c r="E16" s="170">
        <f>SUM(E17:E19)</f>
        <v>62793.41</v>
      </c>
      <c r="F16" s="170">
        <f>SUM(F17:F19)</f>
        <v>117350</v>
      </c>
      <c r="G16" s="170">
        <f>SUM(G17:G19)</f>
        <v>47790</v>
      </c>
      <c r="H16" s="170">
        <f>SUM(H17:H19)</f>
        <v>60000</v>
      </c>
      <c r="I16" s="170">
        <f>SUM(I17:I19)</f>
        <v>60000</v>
      </c>
    </row>
    <row r="17" spans="1:9" ht="25.5" x14ac:dyDescent="0.25">
      <c r="A17" s="77">
        <v>41</v>
      </c>
      <c r="B17" s="78"/>
      <c r="C17" s="79"/>
      <c r="D17" s="76" t="s">
        <v>13</v>
      </c>
      <c r="E17" s="168">
        <v>0</v>
      </c>
      <c r="F17" s="168">
        <v>3300</v>
      </c>
      <c r="G17" s="168">
        <v>0</v>
      </c>
      <c r="H17" s="168">
        <v>0</v>
      </c>
      <c r="I17" s="168">
        <v>0</v>
      </c>
    </row>
    <row r="18" spans="1:9" ht="25.5" x14ac:dyDescent="0.25">
      <c r="A18" s="77">
        <v>42</v>
      </c>
      <c r="B18" s="78"/>
      <c r="C18" s="79"/>
      <c r="D18" s="76" t="s">
        <v>29</v>
      </c>
      <c r="E18" s="168">
        <v>51512.160000000003</v>
      </c>
      <c r="F18" s="168">
        <v>93050</v>
      </c>
      <c r="G18" s="168">
        <v>46090</v>
      </c>
      <c r="H18" s="168">
        <v>58000</v>
      </c>
      <c r="I18" s="168">
        <v>58000</v>
      </c>
    </row>
    <row r="19" spans="1:9" ht="33.75" customHeight="1" x14ac:dyDescent="0.25">
      <c r="A19" s="77">
        <v>45</v>
      </c>
      <c r="B19" s="78"/>
      <c r="C19" s="79"/>
      <c r="D19" s="76" t="s">
        <v>95</v>
      </c>
      <c r="E19" s="168">
        <v>11281.25</v>
      </c>
      <c r="F19" s="168">
        <v>21000</v>
      </c>
      <c r="G19" s="168">
        <v>1700</v>
      </c>
      <c r="H19" s="168">
        <v>2000</v>
      </c>
      <c r="I19" s="168">
        <v>2000</v>
      </c>
    </row>
    <row r="20" spans="1:9" ht="18" x14ac:dyDescent="0.25">
      <c r="A20" s="77"/>
      <c r="B20" s="78"/>
      <c r="C20" s="79"/>
      <c r="D20" s="76"/>
      <c r="E20" s="175"/>
      <c r="F20" s="175"/>
      <c r="G20" s="187"/>
      <c r="H20" s="187"/>
      <c r="I20" s="187"/>
    </row>
    <row r="21" spans="1:9" ht="18" x14ac:dyDescent="0.25">
      <c r="A21" s="223" t="s">
        <v>77</v>
      </c>
      <c r="B21" s="224"/>
      <c r="C21" s="225"/>
      <c r="D21" s="177" t="s">
        <v>78</v>
      </c>
      <c r="E21" s="178">
        <f>SUM(E22+E27)</f>
        <v>16981.619999999995</v>
      </c>
      <c r="F21" s="178">
        <f>SUM(F22+F27)</f>
        <v>37920</v>
      </c>
      <c r="G21" s="178">
        <f>SUM(G22+G27)</f>
        <v>39000</v>
      </c>
      <c r="H21" s="178">
        <f>SUM(H22+H27)</f>
        <v>40000</v>
      </c>
      <c r="I21" s="178">
        <f>SUM(I22+I27)</f>
        <v>45000</v>
      </c>
    </row>
    <row r="22" spans="1:9" ht="15.75" x14ac:dyDescent="0.25">
      <c r="A22" s="226">
        <v>3</v>
      </c>
      <c r="B22" s="227"/>
      <c r="C22" s="228"/>
      <c r="D22" s="76" t="s">
        <v>10</v>
      </c>
      <c r="E22" s="159">
        <f>SUM(E23:E25)</f>
        <v>16962.359999999997</v>
      </c>
      <c r="F22" s="159">
        <f>SUM(F23:F25)</f>
        <v>37920</v>
      </c>
      <c r="G22" s="159">
        <f>SUM(G23:G25)</f>
        <v>39000</v>
      </c>
      <c r="H22" s="159">
        <f>SUM(H23:H25)</f>
        <v>40000</v>
      </c>
      <c r="I22" s="159">
        <f>SUM(I23:I25)</f>
        <v>45000</v>
      </c>
    </row>
    <row r="23" spans="1:9" x14ac:dyDescent="0.25">
      <c r="A23" s="232">
        <v>31</v>
      </c>
      <c r="B23" s="233"/>
      <c r="C23" s="234"/>
      <c r="D23" s="76" t="s">
        <v>11</v>
      </c>
      <c r="E23" s="160">
        <v>3638.43</v>
      </c>
      <c r="F23" s="160">
        <v>6500</v>
      </c>
      <c r="G23" s="160">
        <v>9500</v>
      </c>
      <c r="H23" s="160">
        <v>15000</v>
      </c>
      <c r="I23" s="160">
        <v>15000</v>
      </c>
    </row>
    <row r="24" spans="1:9" x14ac:dyDescent="0.25">
      <c r="A24" s="232">
        <v>32</v>
      </c>
      <c r="B24" s="233"/>
      <c r="C24" s="234"/>
      <c r="D24" s="76" t="s">
        <v>22</v>
      </c>
      <c r="E24" s="160">
        <v>13293.01</v>
      </c>
      <c r="F24" s="160">
        <v>30270</v>
      </c>
      <c r="G24" s="160">
        <v>28850</v>
      </c>
      <c r="H24" s="160">
        <v>25000</v>
      </c>
      <c r="I24" s="160">
        <v>30000</v>
      </c>
    </row>
    <row r="25" spans="1:9" x14ac:dyDescent="0.25">
      <c r="A25" s="77">
        <v>34</v>
      </c>
      <c r="B25" s="78"/>
      <c r="C25" s="79"/>
      <c r="D25" s="76" t="s">
        <v>67</v>
      </c>
      <c r="E25" s="160">
        <v>30.92</v>
      </c>
      <c r="F25" s="160">
        <v>1150</v>
      </c>
      <c r="G25" s="160">
        <v>650</v>
      </c>
      <c r="H25" s="160">
        <v>0</v>
      </c>
      <c r="I25" s="160">
        <v>0</v>
      </c>
    </row>
    <row r="26" spans="1:9" ht="18" x14ac:dyDescent="0.25">
      <c r="A26" s="77"/>
      <c r="B26" s="78"/>
      <c r="C26" s="79"/>
      <c r="D26" s="76"/>
      <c r="E26" s="175"/>
      <c r="F26" s="175"/>
      <c r="G26" s="175"/>
      <c r="H26" s="175"/>
      <c r="I26" s="175"/>
    </row>
    <row r="27" spans="1:9" ht="25.5" x14ac:dyDescent="0.25">
      <c r="A27" s="77">
        <v>4</v>
      </c>
      <c r="B27" s="78"/>
      <c r="C27" s="79"/>
      <c r="D27" s="76" t="s">
        <v>12</v>
      </c>
      <c r="E27" s="170">
        <f>SUM(E28:E30)</f>
        <v>19.260000000000002</v>
      </c>
      <c r="F27" s="170">
        <f>SUM(F28:F30)</f>
        <v>0</v>
      </c>
      <c r="G27" s="170">
        <f>SUM(G28:G30)</f>
        <v>0</v>
      </c>
      <c r="H27" s="170">
        <f>SUM(H28:H30)</f>
        <v>0</v>
      </c>
      <c r="I27" s="170">
        <f>SUM(I28:I30)</f>
        <v>0</v>
      </c>
    </row>
    <row r="28" spans="1:9" ht="25.5" x14ac:dyDescent="0.25">
      <c r="A28" s="77">
        <v>41</v>
      </c>
      <c r="B28" s="78"/>
      <c r="C28" s="79"/>
      <c r="D28" s="76" t="s">
        <v>13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</row>
    <row r="29" spans="1:9" ht="25.5" x14ac:dyDescent="0.25">
      <c r="A29" s="77">
        <v>42</v>
      </c>
      <c r="B29" s="78"/>
      <c r="C29" s="79"/>
      <c r="D29" s="76" t="s">
        <v>29</v>
      </c>
      <c r="E29" s="168">
        <v>19.260000000000002</v>
      </c>
      <c r="F29" s="168">
        <v>0</v>
      </c>
      <c r="G29" s="168">
        <v>0</v>
      </c>
      <c r="H29" s="168">
        <v>0</v>
      </c>
      <c r="I29" s="168">
        <v>0</v>
      </c>
    </row>
    <row r="30" spans="1:9" ht="25.5" x14ac:dyDescent="0.25">
      <c r="A30" s="77">
        <v>45</v>
      </c>
      <c r="B30" s="78"/>
      <c r="C30" s="79"/>
      <c r="D30" s="76" t="s">
        <v>95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</row>
    <row r="31" spans="1:9" ht="18" x14ac:dyDescent="0.25">
      <c r="A31" s="77"/>
      <c r="B31" s="78"/>
      <c r="C31" s="79"/>
      <c r="D31" s="75"/>
      <c r="E31" s="174"/>
      <c r="F31" s="174"/>
      <c r="G31" s="174"/>
      <c r="H31" s="188"/>
      <c r="I31" s="188"/>
    </row>
    <row r="32" spans="1:9" ht="28.5" x14ac:dyDescent="0.25">
      <c r="A32" s="223" t="s">
        <v>79</v>
      </c>
      <c r="B32" s="224"/>
      <c r="C32" s="225"/>
      <c r="D32" s="177" t="s">
        <v>123</v>
      </c>
      <c r="E32" s="181">
        <f>SUM(E33)</f>
        <v>5898.61</v>
      </c>
      <c r="F32" s="181">
        <f>SUM(F33)</f>
        <v>0</v>
      </c>
      <c r="G32" s="181">
        <f>SUM(G33)</f>
        <v>0</v>
      </c>
      <c r="H32" s="181">
        <f>SUM(H33)</f>
        <v>0</v>
      </c>
      <c r="I32" s="181">
        <f>SUM(I33)</f>
        <v>0</v>
      </c>
    </row>
    <row r="33" spans="1:9" ht="15.75" x14ac:dyDescent="0.25">
      <c r="A33" s="226">
        <v>3</v>
      </c>
      <c r="B33" s="227"/>
      <c r="C33" s="228"/>
      <c r="D33" s="76" t="s">
        <v>10</v>
      </c>
      <c r="E33" s="162">
        <f>SUM(E34:E36)</f>
        <v>5898.61</v>
      </c>
      <c r="F33" s="162">
        <f>SUM(F34:F36)</f>
        <v>0</v>
      </c>
      <c r="G33" s="162">
        <f>SUM(G34:G36)</f>
        <v>0</v>
      </c>
      <c r="H33" s="162">
        <f>SUM(H34:H36)</f>
        <v>0</v>
      </c>
      <c r="I33" s="162">
        <f>SUM(I34:I36)</f>
        <v>0</v>
      </c>
    </row>
    <row r="34" spans="1:9" ht="15.75" x14ac:dyDescent="0.25">
      <c r="A34" s="232">
        <v>31</v>
      </c>
      <c r="B34" s="233"/>
      <c r="C34" s="234"/>
      <c r="D34" s="76" t="s">
        <v>11</v>
      </c>
      <c r="E34" s="161">
        <v>5756.71</v>
      </c>
      <c r="F34" s="161">
        <v>0</v>
      </c>
      <c r="G34" s="161">
        <v>0</v>
      </c>
      <c r="H34" s="161">
        <v>0</v>
      </c>
      <c r="I34" s="161">
        <v>0</v>
      </c>
    </row>
    <row r="35" spans="1:9" ht="15.75" x14ac:dyDescent="0.25">
      <c r="A35" s="232">
        <v>32</v>
      </c>
      <c r="B35" s="233"/>
      <c r="C35" s="234"/>
      <c r="D35" s="76" t="s">
        <v>22</v>
      </c>
      <c r="E35" s="161">
        <v>141.9</v>
      </c>
      <c r="F35" s="161">
        <v>0</v>
      </c>
      <c r="G35" s="161">
        <v>0</v>
      </c>
      <c r="H35" s="161">
        <v>0</v>
      </c>
      <c r="I35" s="161">
        <v>0</v>
      </c>
    </row>
    <row r="36" spans="1:9" ht="15.75" x14ac:dyDescent="0.25">
      <c r="A36" s="77">
        <v>34</v>
      </c>
      <c r="B36" s="78"/>
      <c r="C36" s="79"/>
      <c r="D36" s="76" t="s">
        <v>67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1:9" ht="15" customHeight="1" x14ac:dyDescent="0.25">
      <c r="A37" s="77"/>
      <c r="B37" s="78"/>
      <c r="C37" s="79"/>
      <c r="D37" s="76"/>
      <c r="E37" s="175"/>
      <c r="F37" s="175"/>
      <c r="G37" s="175"/>
      <c r="H37" s="187"/>
      <c r="I37" s="187"/>
    </row>
    <row r="38" spans="1:9" ht="18.75" x14ac:dyDescent="0.3">
      <c r="A38" s="223" t="s">
        <v>80</v>
      </c>
      <c r="B38" s="224"/>
      <c r="C38" s="225"/>
      <c r="D38" s="177" t="s">
        <v>81</v>
      </c>
      <c r="E38" s="182">
        <f>SUM(E39)</f>
        <v>12500</v>
      </c>
      <c r="F38" s="182">
        <f>SUM(F39)</f>
        <v>10731</v>
      </c>
      <c r="G38" s="182">
        <f>SUM(G39)</f>
        <v>10500</v>
      </c>
      <c r="H38" s="182">
        <f>SUM(H39)</f>
        <v>3000</v>
      </c>
      <c r="I38" s="182">
        <f>SUM(I39)</f>
        <v>3100</v>
      </c>
    </row>
    <row r="39" spans="1:9" ht="15.75" x14ac:dyDescent="0.25">
      <c r="A39" s="226">
        <v>3</v>
      </c>
      <c r="B39" s="227"/>
      <c r="C39" s="228"/>
      <c r="D39" s="76" t="s">
        <v>10</v>
      </c>
      <c r="E39" s="159">
        <f>SUM(E40:E41)</f>
        <v>12500</v>
      </c>
      <c r="F39" s="159">
        <f>SUM(F40:F41)</f>
        <v>10731</v>
      </c>
      <c r="G39" s="159">
        <f>SUM(G40:G41)</f>
        <v>10500</v>
      </c>
      <c r="H39" s="159">
        <f>SUM(H40:H41)</f>
        <v>3000</v>
      </c>
      <c r="I39" s="159">
        <f>SUM(I40:I41)</f>
        <v>3100</v>
      </c>
    </row>
    <row r="40" spans="1:9" x14ac:dyDescent="0.25">
      <c r="A40" s="232">
        <v>31</v>
      </c>
      <c r="B40" s="233"/>
      <c r="C40" s="234"/>
      <c r="D40" s="76" t="s">
        <v>11</v>
      </c>
      <c r="E40" s="160">
        <v>10500</v>
      </c>
      <c r="F40" s="160">
        <v>8692</v>
      </c>
      <c r="G40" s="160">
        <v>10500</v>
      </c>
      <c r="H40" s="160">
        <v>3000</v>
      </c>
      <c r="I40" s="160">
        <v>3100</v>
      </c>
    </row>
    <row r="41" spans="1:9" x14ac:dyDescent="0.25">
      <c r="A41" s="232">
        <v>32</v>
      </c>
      <c r="B41" s="233"/>
      <c r="C41" s="234"/>
      <c r="D41" s="76" t="s">
        <v>22</v>
      </c>
      <c r="E41" s="160">
        <v>2000</v>
      </c>
      <c r="F41" s="160">
        <v>2039</v>
      </c>
      <c r="G41" s="160">
        <v>0</v>
      </c>
      <c r="H41" s="160">
        <v>0</v>
      </c>
      <c r="I41" s="160">
        <v>0</v>
      </c>
    </row>
    <row r="42" spans="1:9" ht="18" x14ac:dyDescent="0.25">
      <c r="A42" s="92"/>
      <c r="B42" s="93"/>
      <c r="C42" s="94"/>
      <c r="D42" s="91"/>
      <c r="E42" s="175"/>
      <c r="F42" s="175"/>
      <c r="G42" s="175"/>
      <c r="H42" s="187"/>
      <c r="I42" s="187"/>
    </row>
    <row r="43" spans="1:9" ht="30" x14ac:dyDescent="0.25">
      <c r="A43" s="240" t="s">
        <v>119</v>
      </c>
      <c r="B43" s="241"/>
      <c r="C43" s="242"/>
      <c r="D43" s="179" t="s">
        <v>82</v>
      </c>
      <c r="E43" s="183">
        <f>SUM(E44+E71)</f>
        <v>211000.95999999999</v>
      </c>
      <c r="F43" s="183">
        <f>SUM(F44+F71)</f>
        <v>435294</v>
      </c>
      <c r="G43" s="183">
        <f>SUM(G44+G71)</f>
        <v>363141</v>
      </c>
      <c r="H43" s="183">
        <f>SUM(H44+H71)</f>
        <v>366100</v>
      </c>
      <c r="I43" s="183">
        <f>SUM(I44+I71)</f>
        <v>386200</v>
      </c>
    </row>
    <row r="44" spans="1:9" ht="18" x14ac:dyDescent="0.25">
      <c r="A44" s="240" t="s">
        <v>83</v>
      </c>
      <c r="B44" s="241"/>
      <c r="C44" s="242"/>
      <c r="D44" s="179" t="s">
        <v>84</v>
      </c>
      <c r="E44" s="185">
        <f>SUM(E45+E52+E56+E63)</f>
        <v>210011.06</v>
      </c>
      <c r="F44" s="185">
        <f>SUM(F45+F52+F56+F63)</f>
        <v>426306</v>
      </c>
      <c r="G44" s="185">
        <f>SUM(G45+G52+G56+G63)</f>
        <v>361145</v>
      </c>
      <c r="H44" s="185">
        <f>SUM(H45+H52+H56+H63)</f>
        <v>366100</v>
      </c>
      <c r="I44" s="185">
        <f>SUM(I45+I52+I56+I63)</f>
        <v>386200</v>
      </c>
    </row>
    <row r="45" spans="1:9" ht="18.75" x14ac:dyDescent="0.25">
      <c r="A45" s="223" t="s">
        <v>75</v>
      </c>
      <c r="B45" s="224"/>
      <c r="C45" s="225"/>
      <c r="D45" s="177" t="s">
        <v>63</v>
      </c>
      <c r="E45" s="184">
        <f>SUM(E46+E49)</f>
        <v>100147.98</v>
      </c>
      <c r="F45" s="184">
        <f>SUM(F46+F49)</f>
        <v>231200</v>
      </c>
      <c r="G45" s="184">
        <f>SUM(G46+G49)</f>
        <v>240000</v>
      </c>
      <c r="H45" s="184">
        <f>SUM(H46+H49)</f>
        <v>240000</v>
      </c>
      <c r="I45" s="184">
        <f>SUM(I46+I49)</f>
        <v>250000</v>
      </c>
    </row>
    <row r="46" spans="1:9" ht="15.75" x14ac:dyDescent="0.25">
      <c r="A46" s="226">
        <v>3</v>
      </c>
      <c r="B46" s="227"/>
      <c r="C46" s="228"/>
      <c r="D46" s="76" t="s">
        <v>10</v>
      </c>
      <c r="E46" s="159">
        <f>SUM(E47)</f>
        <v>76168.87</v>
      </c>
      <c r="F46" s="159">
        <f>SUM(F47)</f>
        <v>125450</v>
      </c>
      <c r="G46" s="159">
        <f>SUM(G47)</f>
        <v>222715</v>
      </c>
      <c r="H46" s="159">
        <f>SUM(H47)</f>
        <v>210000</v>
      </c>
      <c r="I46" s="159">
        <f>SUM(I47)</f>
        <v>220000</v>
      </c>
    </row>
    <row r="47" spans="1:9" x14ac:dyDescent="0.25">
      <c r="A47" s="232">
        <v>32</v>
      </c>
      <c r="B47" s="233"/>
      <c r="C47" s="234"/>
      <c r="D47" s="76" t="s">
        <v>22</v>
      </c>
      <c r="E47" s="160">
        <v>76168.87</v>
      </c>
      <c r="F47" s="160">
        <v>125450</v>
      </c>
      <c r="G47" s="160">
        <v>222715</v>
      </c>
      <c r="H47" s="160">
        <v>210000</v>
      </c>
      <c r="I47" s="160">
        <v>220000</v>
      </c>
    </row>
    <row r="48" spans="1:9" ht="18" x14ac:dyDescent="0.25">
      <c r="A48" s="77"/>
      <c r="B48" s="78"/>
      <c r="C48" s="79"/>
      <c r="D48" s="76"/>
      <c r="E48" s="175"/>
      <c r="F48" s="175"/>
      <c r="G48" s="175"/>
      <c r="H48" s="175"/>
      <c r="I48" s="175"/>
    </row>
    <row r="49" spans="1:9" ht="25.5" x14ac:dyDescent="0.25">
      <c r="A49" s="77">
        <v>4</v>
      </c>
      <c r="B49" s="78"/>
      <c r="C49" s="79"/>
      <c r="D49" s="76" t="s">
        <v>12</v>
      </c>
      <c r="E49" s="170">
        <f>SUM(E50)</f>
        <v>23979.11</v>
      </c>
      <c r="F49" s="170">
        <f>SUM(F50)</f>
        <v>105750</v>
      </c>
      <c r="G49" s="170">
        <f>SUM(G50)</f>
        <v>17285</v>
      </c>
      <c r="H49" s="170">
        <f>SUM(H50)</f>
        <v>30000</v>
      </c>
      <c r="I49" s="170">
        <f>SUM(I50)</f>
        <v>30000</v>
      </c>
    </row>
    <row r="50" spans="1:9" ht="25.5" x14ac:dyDescent="0.25">
      <c r="A50" s="77">
        <v>42</v>
      </c>
      <c r="B50" s="78"/>
      <c r="C50" s="79"/>
      <c r="D50" s="76" t="s">
        <v>29</v>
      </c>
      <c r="E50" s="168">
        <v>23979.11</v>
      </c>
      <c r="F50" s="168">
        <v>105750</v>
      </c>
      <c r="G50" s="168">
        <v>17285</v>
      </c>
      <c r="H50" s="168">
        <v>30000</v>
      </c>
      <c r="I50" s="168">
        <v>30000</v>
      </c>
    </row>
    <row r="51" spans="1:9" ht="18" x14ac:dyDescent="0.25">
      <c r="A51" s="77"/>
      <c r="B51" s="78"/>
      <c r="C51" s="79"/>
      <c r="D51" s="76"/>
      <c r="E51" s="175"/>
      <c r="F51" s="175"/>
      <c r="G51" s="175"/>
      <c r="H51" s="175"/>
      <c r="I51" s="175"/>
    </row>
    <row r="52" spans="1:9" ht="18.75" x14ac:dyDescent="0.25">
      <c r="A52" s="223" t="s">
        <v>77</v>
      </c>
      <c r="B52" s="224"/>
      <c r="C52" s="225"/>
      <c r="D52" s="177" t="s">
        <v>78</v>
      </c>
      <c r="E52" s="184">
        <f t="shared" ref="E52:I53" si="1">SUM(E53)</f>
        <v>45297.77</v>
      </c>
      <c r="F52" s="184">
        <f t="shared" si="1"/>
        <v>62596</v>
      </c>
      <c r="G52" s="184">
        <f t="shared" si="1"/>
        <v>70890</v>
      </c>
      <c r="H52" s="184">
        <f t="shared" si="1"/>
        <v>75000</v>
      </c>
      <c r="I52" s="184">
        <f t="shared" si="1"/>
        <v>80000</v>
      </c>
    </row>
    <row r="53" spans="1:9" ht="15.75" x14ac:dyDescent="0.25">
      <c r="A53" s="226">
        <v>3</v>
      </c>
      <c r="B53" s="227"/>
      <c r="C53" s="228"/>
      <c r="D53" s="76" t="s">
        <v>10</v>
      </c>
      <c r="E53" s="159">
        <f t="shared" si="1"/>
        <v>45297.77</v>
      </c>
      <c r="F53" s="159">
        <f t="shared" si="1"/>
        <v>62596</v>
      </c>
      <c r="G53" s="159">
        <f t="shared" si="1"/>
        <v>70890</v>
      </c>
      <c r="H53" s="159">
        <f t="shared" si="1"/>
        <v>75000</v>
      </c>
      <c r="I53" s="159">
        <f t="shared" si="1"/>
        <v>80000</v>
      </c>
    </row>
    <row r="54" spans="1:9" x14ac:dyDescent="0.25">
      <c r="A54" s="232">
        <v>32</v>
      </c>
      <c r="B54" s="233"/>
      <c r="C54" s="234"/>
      <c r="D54" s="76" t="s">
        <v>22</v>
      </c>
      <c r="E54" s="160">
        <v>45297.77</v>
      </c>
      <c r="F54" s="160">
        <v>62596</v>
      </c>
      <c r="G54" s="160">
        <v>70890</v>
      </c>
      <c r="H54" s="160">
        <v>75000</v>
      </c>
      <c r="I54" s="160">
        <v>80000</v>
      </c>
    </row>
    <row r="55" spans="1:9" x14ac:dyDescent="0.25">
      <c r="A55" s="95"/>
      <c r="B55" s="96"/>
      <c r="C55" s="97"/>
      <c r="D55" s="98"/>
      <c r="E55" s="160"/>
      <c r="F55" s="160"/>
      <c r="G55" s="160"/>
      <c r="H55" s="160"/>
      <c r="I55" s="160"/>
    </row>
    <row r="56" spans="1:9" ht="28.5" x14ac:dyDescent="0.25">
      <c r="A56" s="223" t="s">
        <v>79</v>
      </c>
      <c r="B56" s="224"/>
      <c r="C56" s="225"/>
      <c r="D56" s="177" t="s">
        <v>123</v>
      </c>
      <c r="E56" s="184">
        <f>SUM(E57+E60)</f>
        <v>15927.51</v>
      </c>
      <c r="F56" s="184">
        <f>SUM(F57+F60)</f>
        <v>104350</v>
      </c>
      <c r="G56" s="184">
        <f>SUM(G57+G60)</f>
        <v>41500</v>
      </c>
      <c r="H56" s="184">
        <f>SUM(H57+H60)</f>
        <v>45000</v>
      </c>
      <c r="I56" s="184">
        <f>SUM(I57+I60)</f>
        <v>50000</v>
      </c>
    </row>
    <row r="57" spans="1:9" ht="15.75" x14ac:dyDescent="0.25">
      <c r="A57" s="226">
        <v>3</v>
      </c>
      <c r="B57" s="227"/>
      <c r="C57" s="228"/>
      <c r="D57" s="76" t="s">
        <v>10</v>
      </c>
      <c r="E57" s="159">
        <f>SUM(E58)</f>
        <v>14027.51</v>
      </c>
      <c r="F57" s="159">
        <f>SUM(F58)</f>
        <v>18200</v>
      </c>
      <c r="G57" s="159">
        <f>SUM(G58)</f>
        <v>18500</v>
      </c>
      <c r="H57" s="159">
        <f>SUM(H58)</f>
        <v>35000</v>
      </c>
      <c r="I57" s="159">
        <f>SUM(I58)</f>
        <v>40000</v>
      </c>
    </row>
    <row r="58" spans="1:9" x14ac:dyDescent="0.25">
      <c r="A58" s="232">
        <v>32</v>
      </c>
      <c r="B58" s="233"/>
      <c r="C58" s="234"/>
      <c r="D58" s="76" t="s">
        <v>22</v>
      </c>
      <c r="E58" s="160">
        <v>14027.51</v>
      </c>
      <c r="F58" s="160">
        <v>18200</v>
      </c>
      <c r="G58" s="160">
        <v>18500</v>
      </c>
      <c r="H58" s="160">
        <v>35000</v>
      </c>
      <c r="I58" s="160">
        <v>40000</v>
      </c>
    </row>
    <row r="59" spans="1:9" x14ac:dyDescent="0.25">
      <c r="A59" s="77"/>
      <c r="B59" s="78"/>
      <c r="C59" s="79"/>
      <c r="D59" s="76"/>
      <c r="E59" s="160"/>
      <c r="F59" s="160"/>
      <c r="G59" s="160"/>
      <c r="H59" s="160"/>
      <c r="I59" s="160"/>
    </row>
    <row r="60" spans="1:9" ht="25.5" x14ac:dyDescent="0.25">
      <c r="A60" s="77">
        <v>4</v>
      </c>
      <c r="B60" s="78"/>
      <c r="C60" s="79"/>
      <c r="D60" s="76" t="s">
        <v>12</v>
      </c>
      <c r="E60" s="170">
        <f>SUM(E61)</f>
        <v>1900</v>
      </c>
      <c r="F60" s="170">
        <f>SUM(F61)</f>
        <v>86150</v>
      </c>
      <c r="G60" s="170">
        <f>SUM(G61)</f>
        <v>23000</v>
      </c>
      <c r="H60" s="170">
        <f>SUM(H61)</f>
        <v>10000</v>
      </c>
      <c r="I60" s="170">
        <f>SUM(I61)</f>
        <v>10000</v>
      </c>
    </row>
    <row r="61" spans="1:9" ht="25.5" x14ac:dyDescent="0.25">
      <c r="A61" s="77">
        <v>42</v>
      </c>
      <c r="B61" s="78"/>
      <c r="C61" s="79"/>
      <c r="D61" s="76" t="s">
        <v>29</v>
      </c>
      <c r="E61" s="168">
        <v>1900</v>
      </c>
      <c r="F61" s="168">
        <v>86150</v>
      </c>
      <c r="G61" s="168">
        <v>23000</v>
      </c>
      <c r="H61" s="168">
        <v>10000</v>
      </c>
      <c r="I61" s="168">
        <v>10000</v>
      </c>
    </row>
    <row r="62" spans="1:9" ht="18" x14ac:dyDescent="0.25">
      <c r="A62" s="77"/>
      <c r="B62" s="78"/>
      <c r="C62" s="79"/>
      <c r="D62" s="76"/>
      <c r="E62" s="175"/>
      <c r="F62" s="175"/>
      <c r="G62" s="175"/>
      <c r="H62" s="175"/>
      <c r="I62" s="175"/>
    </row>
    <row r="63" spans="1:9" ht="18.75" x14ac:dyDescent="0.25">
      <c r="A63" s="223" t="s">
        <v>80</v>
      </c>
      <c r="B63" s="224"/>
      <c r="C63" s="225"/>
      <c r="D63" s="177" t="s">
        <v>81</v>
      </c>
      <c r="E63" s="184">
        <f>SUM(E64+E68)</f>
        <v>48637.8</v>
      </c>
      <c r="F63" s="184">
        <f>SUM(F64+F68)</f>
        <v>28160</v>
      </c>
      <c r="G63" s="184">
        <f>SUM(G64+G68)</f>
        <v>8755</v>
      </c>
      <c r="H63" s="184">
        <f>SUM(H64+H68)</f>
        <v>6100</v>
      </c>
      <c r="I63" s="184">
        <f>SUM(I64+I68)</f>
        <v>6200</v>
      </c>
    </row>
    <row r="64" spans="1:9" ht="15.75" x14ac:dyDescent="0.25">
      <c r="A64" s="226">
        <v>3</v>
      </c>
      <c r="B64" s="227"/>
      <c r="C64" s="228"/>
      <c r="D64" s="76" t="s">
        <v>10</v>
      </c>
      <c r="E64" s="159">
        <f>SUM(E66)</f>
        <v>13637.8</v>
      </c>
      <c r="F64" s="159">
        <f>SUM(F66)</f>
        <v>23160</v>
      </c>
      <c r="G64" s="159">
        <f>SUM(G66)</f>
        <v>8755</v>
      </c>
      <c r="H64" s="159">
        <f>SUM(H66)</f>
        <v>6100</v>
      </c>
      <c r="I64" s="159">
        <f>SUM(I66)</f>
        <v>6200</v>
      </c>
    </row>
    <row r="65" spans="1:9" x14ac:dyDescent="0.25">
      <c r="A65" s="232">
        <v>31</v>
      </c>
      <c r="B65" s="233"/>
      <c r="C65" s="234"/>
      <c r="D65" s="76" t="s">
        <v>11</v>
      </c>
      <c r="E65" s="160">
        <v>0</v>
      </c>
      <c r="F65" s="160">
        <v>0</v>
      </c>
      <c r="G65" s="160">
        <v>0</v>
      </c>
      <c r="H65" s="160">
        <v>0</v>
      </c>
      <c r="I65" s="160">
        <v>0</v>
      </c>
    </row>
    <row r="66" spans="1:9" x14ac:dyDescent="0.25">
      <c r="A66" s="232">
        <v>32</v>
      </c>
      <c r="B66" s="233"/>
      <c r="C66" s="234"/>
      <c r="D66" s="76" t="s">
        <v>22</v>
      </c>
      <c r="E66" s="160">
        <v>13637.8</v>
      </c>
      <c r="F66" s="160">
        <v>23160</v>
      </c>
      <c r="G66" s="160">
        <v>8755</v>
      </c>
      <c r="H66" s="160">
        <v>6100</v>
      </c>
      <c r="I66" s="160">
        <v>6200</v>
      </c>
    </row>
    <row r="67" spans="1:9" x14ac:dyDescent="0.25">
      <c r="A67" s="95"/>
      <c r="B67" s="96"/>
      <c r="C67" s="97"/>
      <c r="D67" s="98"/>
      <c r="E67" s="160"/>
      <c r="F67" s="160"/>
      <c r="G67" s="160"/>
      <c r="H67" s="160"/>
      <c r="I67" s="160"/>
    </row>
    <row r="68" spans="1:9" ht="25.5" x14ac:dyDescent="0.25">
      <c r="A68" s="95">
        <v>4</v>
      </c>
      <c r="B68" s="96"/>
      <c r="C68" s="97"/>
      <c r="D68" s="98" t="s">
        <v>12</v>
      </c>
      <c r="E68" s="170">
        <f>SUM(E69)</f>
        <v>35000</v>
      </c>
      <c r="F68" s="170">
        <f>SUM(F69)</f>
        <v>5000</v>
      </c>
      <c r="G68" s="170">
        <f>SUM(G69)</f>
        <v>0</v>
      </c>
      <c r="H68" s="170">
        <f>SUM(H69)</f>
        <v>0</v>
      </c>
      <c r="I68" s="170">
        <f>SUM(I69)</f>
        <v>0</v>
      </c>
    </row>
    <row r="69" spans="1:9" ht="25.5" x14ac:dyDescent="0.25">
      <c r="A69" s="95">
        <v>42</v>
      </c>
      <c r="B69" s="96"/>
      <c r="C69" s="97"/>
      <c r="D69" s="98" t="s">
        <v>29</v>
      </c>
      <c r="E69" s="168">
        <v>35000</v>
      </c>
      <c r="F69" s="168">
        <v>5000</v>
      </c>
      <c r="G69" s="168">
        <v>0</v>
      </c>
      <c r="H69" s="168">
        <v>0</v>
      </c>
      <c r="I69" s="168">
        <v>0</v>
      </c>
    </row>
    <row r="70" spans="1:9" ht="18" x14ac:dyDescent="0.25">
      <c r="A70" s="73"/>
      <c r="B70" s="74"/>
      <c r="C70" s="75"/>
      <c r="D70" s="75"/>
      <c r="E70" s="174"/>
      <c r="F70" s="174"/>
      <c r="G70" s="174"/>
      <c r="H70" s="174"/>
      <c r="I70" s="174"/>
    </row>
    <row r="71" spans="1:9" ht="18" customHeight="1" x14ac:dyDescent="0.25">
      <c r="A71" s="240" t="s">
        <v>121</v>
      </c>
      <c r="B71" s="241"/>
      <c r="C71" s="242"/>
      <c r="D71" s="179" t="s">
        <v>122</v>
      </c>
      <c r="E71" s="185">
        <f>SUM(E72+E80)</f>
        <v>989.9</v>
      </c>
      <c r="F71" s="185">
        <f>SUM(F72+F80)</f>
        <v>8988</v>
      </c>
      <c r="G71" s="185">
        <f>SUM(G72+G80)</f>
        <v>1996</v>
      </c>
      <c r="H71" s="185">
        <f>SUM(H72+H80)</f>
        <v>0</v>
      </c>
      <c r="I71" s="185">
        <f>SUM(I80+I72)</f>
        <v>0</v>
      </c>
    </row>
    <row r="72" spans="1:9" ht="31.5" customHeight="1" x14ac:dyDescent="0.25">
      <c r="A72" s="223" t="s">
        <v>79</v>
      </c>
      <c r="B72" s="224"/>
      <c r="C72" s="225"/>
      <c r="D72" s="177" t="s">
        <v>123</v>
      </c>
      <c r="E72" s="178">
        <f>SUM(E73+E77)</f>
        <v>989.9</v>
      </c>
      <c r="F72" s="178">
        <f>SUM(F73+F77)</f>
        <v>2003</v>
      </c>
      <c r="G72" s="178">
        <f>SUM(G73+G77)</f>
        <v>1996</v>
      </c>
      <c r="H72" s="178">
        <f>SUM(H73+H77)</f>
        <v>0</v>
      </c>
      <c r="I72" s="178">
        <f>SUM(I73+I77)</f>
        <v>0</v>
      </c>
    </row>
    <row r="73" spans="1:9" ht="15.75" x14ac:dyDescent="0.25">
      <c r="A73" s="226">
        <v>3</v>
      </c>
      <c r="B73" s="227"/>
      <c r="C73" s="228"/>
      <c r="D73" s="98" t="s">
        <v>10</v>
      </c>
      <c r="E73" s="159">
        <f>SUM(E75)</f>
        <v>989.9</v>
      </c>
      <c r="F73" s="159">
        <f>SUM(F75)</f>
        <v>0</v>
      </c>
      <c r="G73" s="159">
        <f>SUM(G75)</f>
        <v>1996</v>
      </c>
      <c r="H73" s="159">
        <f>SUM(H75)</f>
        <v>0</v>
      </c>
      <c r="I73" s="159">
        <f>SUM(I75)</f>
        <v>0</v>
      </c>
    </row>
    <row r="74" spans="1:9" x14ac:dyDescent="0.25">
      <c r="A74" s="232">
        <v>31</v>
      </c>
      <c r="B74" s="233"/>
      <c r="C74" s="234"/>
      <c r="D74" s="98" t="s">
        <v>11</v>
      </c>
      <c r="E74" s="160">
        <v>0</v>
      </c>
      <c r="F74" s="160">
        <v>0</v>
      </c>
      <c r="G74" s="160">
        <v>0</v>
      </c>
      <c r="H74" s="160">
        <v>0</v>
      </c>
      <c r="I74" s="160">
        <v>0</v>
      </c>
    </row>
    <row r="75" spans="1:9" x14ac:dyDescent="0.25">
      <c r="A75" s="232">
        <v>32</v>
      </c>
      <c r="B75" s="233"/>
      <c r="C75" s="234"/>
      <c r="D75" s="98" t="s">
        <v>22</v>
      </c>
      <c r="E75" s="160">
        <v>989.9</v>
      </c>
      <c r="F75" s="160">
        <v>0</v>
      </c>
      <c r="G75" s="160">
        <v>1996</v>
      </c>
      <c r="H75" s="160">
        <v>0</v>
      </c>
      <c r="I75" s="160">
        <v>0</v>
      </c>
    </row>
    <row r="76" spans="1:9" x14ac:dyDescent="0.25">
      <c r="A76" s="95"/>
      <c r="B76" s="96"/>
      <c r="C76" s="97"/>
      <c r="D76" s="98"/>
      <c r="E76" s="160"/>
      <c r="F76" s="160"/>
      <c r="G76" s="160"/>
      <c r="H76" s="160"/>
      <c r="I76" s="160"/>
    </row>
    <row r="77" spans="1:9" ht="25.5" x14ac:dyDescent="0.25">
      <c r="A77" s="95">
        <v>4</v>
      </c>
      <c r="B77" s="96"/>
      <c r="C77" s="97"/>
      <c r="D77" s="98" t="s">
        <v>12</v>
      </c>
      <c r="E77" s="170">
        <f>SUM(E78)</f>
        <v>0</v>
      </c>
      <c r="F77" s="170">
        <f>SUM(F78)</f>
        <v>2003</v>
      </c>
      <c r="G77" s="170">
        <f>SUM(G78)</f>
        <v>0</v>
      </c>
      <c r="H77" s="170">
        <f>SUM(H78)</f>
        <v>0</v>
      </c>
      <c r="I77" s="170">
        <f>SUM(I78)</f>
        <v>0</v>
      </c>
    </row>
    <row r="78" spans="1:9" ht="25.5" x14ac:dyDescent="0.25">
      <c r="A78" s="95">
        <v>42</v>
      </c>
      <c r="B78" s="96"/>
      <c r="C78" s="97"/>
      <c r="D78" s="98" t="s">
        <v>29</v>
      </c>
      <c r="E78" s="168">
        <v>0</v>
      </c>
      <c r="F78" s="168">
        <v>2003</v>
      </c>
      <c r="G78" s="168">
        <v>0</v>
      </c>
      <c r="H78" s="168">
        <v>0</v>
      </c>
      <c r="I78" s="168">
        <v>0</v>
      </c>
    </row>
    <row r="79" spans="1:9" ht="18" x14ac:dyDescent="0.25">
      <c r="A79" s="73"/>
      <c r="B79" s="74"/>
      <c r="C79" s="75"/>
      <c r="D79" s="75"/>
      <c r="E79" s="174"/>
      <c r="F79" s="174"/>
      <c r="G79" s="174"/>
      <c r="H79" s="174"/>
      <c r="I79" s="174"/>
    </row>
    <row r="80" spans="1:9" ht="18.75" x14ac:dyDescent="0.25">
      <c r="A80" s="223" t="s">
        <v>80</v>
      </c>
      <c r="B80" s="224"/>
      <c r="C80" s="225"/>
      <c r="D80" s="177" t="s">
        <v>81</v>
      </c>
      <c r="E80" s="184">
        <f>SUM(E81+E85)</f>
        <v>0</v>
      </c>
      <c r="F80" s="184">
        <f>SUM(F81+F85)</f>
        <v>6985</v>
      </c>
      <c r="G80" s="184">
        <f>SUM(G81+G85)</f>
        <v>0</v>
      </c>
      <c r="H80" s="184">
        <f>SUM(H81+H85)</f>
        <v>0</v>
      </c>
      <c r="I80" s="184">
        <f>SUM(I81+I85)</f>
        <v>0</v>
      </c>
    </row>
    <row r="81" spans="1:9" ht="15.75" x14ac:dyDescent="0.25">
      <c r="A81" s="226">
        <v>3</v>
      </c>
      <c r="B81" s="227"/>
      <c r="C81" s="228"/>
      <c r="D81" s="98" t="s">
        <v>10</v>
      </c>
      <c r="E81" s="159">
        <f>SUM(E83)</f>
        <v>0</v>
      </c>
      <c r="F81" s="159">
        <f>SUM(F82:F83)</f>
        <v>5988</v>
      </c>
      <c r="G81" s="159">
        <f>SUM(G83)</f>
        <v>0</v>
      </c>
      <c r="H81" s="159">
        <f>SUM(H83)</f>
        <v>0</v>
      </c>
      <c r="I81" s="159">
        <f>SUM(I83)</f>
        <v>0</v>
      </c>
    </row>
    <row r="82" spans="1:9" x14ac:dyDescent="0.25">
      <c r="A82" s="232">
        <v>31</v>
      </c>
      <c r="B82" s="233"/>
      <c r="C82" s="234"/>
      <c r="D82" s="98" t="s">
        <v>11</v>
      </c>
      <c r="E82" s="160">
        <v>0</v>
      </c>
      <c r="F82" s="160">
        <v>5988</v>
      </c>
      <c r="G82" s="160">
        <v>0</v>
      </c>
      <c r="H82" s="160">
        <v>0</v>
      </c>
      <c r="I82" s="160">
        <v>0</v>
      </c>
    </row>
    <row r="83" spans="1:9" x14ac:dyDescent="0.25">
      <c r="A83" s="232">
        <v>32</v>
      </c>
      <c r="B83" s="233"/>
      <c r="C83" s="234"/>
      <c r="D83" s="98" t="s">
        <v>22</v>
      </c>
      <c r="E83" s="160">
        <v>0</v>
      </c>
      <c r="F83" s="160">
        <v>0</v>
      </c>
      <c r="G83" s="160">
        <v>0</v>
      </c>
      <c r="H83" s="160">
        <v>0</v>
      </c>
      <c r="I83" s="160">
        <v>0</v>
      </c>
    </row>
    <row r="84" spans="1:9" x14ac:dyDescent="0.25">
      <c r="A84" s="95"/>
      <c r="B84" s="96"/>
      <c r="C84" s="97"/>
      <c r="D84" s="98"/>
      <c r="E84" s="160"/>
      <c r="F84" s="160"/>
      <c r="G84" s="160"/>
      <c r="H84" s="160"/>
      <c r="I84" s="160"/>
    </row>
    <row r="85" spans="1:9" ht="25.5" x14ac:dyDescent="0.25">
      <c r="A85" s="95">
        <v>4</v>
      </c>
      <c r="B85" s="96"/>
      <c r="C85" s="97"/>
      <c r="D85" s="98" t="s">
        <v>12</v>
      </c>
      <c r="E85" s="170">
        <f>SUM(E86)</f>
        <v>0</v>
      </c>
      <c r="F85" s="170">
        <f>SUM(F86)</f>
        <v>997</v>
      </c>
      <c r="G85" s="170">
        <f>SUM(G86)</f>
        <v>0</v>
      </c>
      <c r="H85" s="170">
        <f>SUM(H86)</f>
        <v>0</v>
      </c>
      <c r="I85" s="170">
        <f>SUM(I86)</f>
        <v>0</v>
      </c>
    </row>
    <row r="86" spans="1:9" ht="25.5" x14ac:dyDescent="0.25">
      <c r="A86" s="95">
        <v>42</v>
      </c>
      <c r="B86" s="96"/>
      <c r="C86" s="97"/>
      <c r="D86" s="98" t="s">
        <v>29</v>
      </c>
      <c r="E86" s="168">
        <v>0</v>
      </c>
      <c r="F86" s="168">
        <v>997</v>
      </c>
      <c r="G86" s="168">
        <v>0</v>
      </c>
      <c r="H86" s="168">
        <v>0</v>
      </c>
      <c r="I86" s="168">
        <v>0</v>
      </c>
    </row>
  </sheetData>
  <mergeCells count="46">
    <mergeCell ref="A82:C82"/>
    <mergeCell ref="A83:C83"/>
    <mergeCell ref="A7:C7"/>
    <mergeCell ref="A80:C80"/>
    <mergeCell ref="A81:C81"/>
    <mergeCell ref="A71:C71"/>
    <mergeCell ref="A72:C72"/>
    <mergeCell ref="A73:C73"/>
    <mergeCell ref="A74:C74"/>
    <mergeCell ref="A75:C75"/>
    <mergeCell ref="A58:C58"/>
    <mergeCell ref="A63:C63"/>
    <mergeCell ref="A64:C64"/>
    <mergeCell ref="A65:C65"/>
    <mergeCell ref="A66:C66"/>
    <mergeCell ref="A52:C52"/>
    <mergeCell ref="A53:C53"/>
    <mergeCell ref="A54:C54"/>
    <mergeCell ref="A56:C56"/>
    <mergeCell ref="A57:C57"/>
    <mergeCell ref="A43:C43"/>
    <mergeCell ref="A44:C44"/>
    <mergeCell ref="A45:C45"/>
    <mergeCell ref="A46:C46"/>
    <mergeCell ref="A47:C47"/>
    <mergeCell ref="A35:C35"/>
    <mergeCell ref="A38:C38"/>
    <mergeCell ref="A39:C39"/>
    <mergeCell ref="A40:C40"/>
    <mergeCell ref="A41:C41"/>
    <mergeCell ref="A23:C23"/>
    <mergeCell ref="A24:C24"/>
    <mergeCell ref="A32:C32"/>
    <mergeCell ref="A33:C33"/>
    <mergeCell ref="A34:C34"/>
    <mergeCell ref="A1:H1"/>
    <mergeCell ref="A3:H3"/>
    <mergeCell ref="A5:C5"/>
    <mergeCell ref="A21:C21"/>
    <mergeCell ref="A22:C22"/>
    <mergeCell ref="A10:C10"/>
    <mergeCell ref="A11:C11"/>
    <mergeCell ref="A12:C12"/>
    <mergeCell ref="A8:C8"/>
    <mergeCell ref="A9:C9"/>
    <mergeCell ref="A6:C6"/>
  </mergeCells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Almina</cp:lastModifiedBy>
  <cp:lastPrinted>2024-08-28T05:52:50Z</cp:lastPrinted>
  <dcterms:created xsi:type="dcterms:W3CDTF">2022-08-12T12:51:27Z</dcterms:created>
  <dcterms:modified xsi:type="dcterms:W3CDTF">2024-11-10T19:50:38Z</dcterms:modified>
</cp:coreProperties>
</file>