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ina\Desktop\"/>
    </mc:Choice>
  </mc:AlternateContent>
  <bookViews>
    <workbookView xWindow="0" yWindow="0" windowWidth="28800" windowHeight="11730"/>
  </bookViews>
  <sheets>
    <sheet name="PRIHODI  REBALANS II 2023" sheetId="1" r:id="rId1"/>
    <sheet name="RASHODI REBALANS 202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5" i="1"/>
  <c r="H26" i="1"/>
  <c r="H29" i="1"/>
  <c r="H32" i="1"/>
  <c r="H31" i="1"/>
  <c r="H21" i="1" l="1"/>
  <c r="H20" i="1"/>
  <c r="H19" i="1"/>
  <c r="H16" i="1"/>
  <c r="H12" i="1"/>
  <c r="H11" i="1"/>
  <c r="H10" i="1"/>
  <c r="F9" i="1"/>
  <c r="F15" i="1"/>
  <c r="F18" i="1"/>
  <c r="F24" i="1"/>
  <c r="F32" i="1"/>
  <c r="F29" i="1"/>
  <c r="F26" i="1"/>
  <c r="F25" i="1"/>
  <c r="F22" i="1"/>
  <c r="F21" i="1"/>
  <c r="F20" i="1"/>
  <c r="F19" i="1"/>
  <c r="F16" i="1"/>
  <c r="F13" i="1"/>
  <c r="F12" i="1"/>
  <c r="F11" i="1"/>
  <c r="F10" i="1"/>
  <c r="E6" i="1" l="1"/>
  <c r="E28" i="1"/>
  <c r="E24" i="1"/>
  <c r="E8" i="1" s="1"/>
  <c r="E18" i="1"/>
  <c r="E15" i="1"/>
  <c r="E9" i="1"/>
  <c r="X19" i="2" l="1"/>
  <c r="X11" i="2"/>
  <c r="D58" i="2"/>
  <c r="D35" i="2"/>
  <c r="D7" i="2"/>
  <c r="H17" i="2"/>
  <c r="H19" i="2"/>
  <c r="H12" i="2"/>
  <c r="H11" i="2"/>
  <c r="H67" i="2"/>
  <c r="X39" i="2"/>
  <c r="X69" i="2"/>
  <c r="X12" i="2"/>
  <c r="W19" i="2"/>
  <c r="V19" i="2"/>
  <c r="U19" i="2"/>
  <c r="U11" i="2"/>
  <c r="U9" i="2"/>
  <c r="V9" i="2"/>
  <c r="W9" i="2"/>
  <c r="W17" i="2"/>
  <c r="W12" i="2"/>
  <c r="W11" i="2"/>
  <c r="V13" i="2"/>
  <c r="V12" i="2"/>
  <c r="V11" i="2"/>
  <c r="U14" i="2"/>
  <c r="U13" i="2"/>
  <c r="U12" i="2"/>
  <c r="L7" i="2"/>
  <c r="L12" i="2"/>
  <c r="G12" i="2"/>
  <c r="L62" i="2"/>
  <c r="L40" i="2"/>
  <c r="K7" i="2"/>
  <c r="J7" i="2"/>
  <c r="K17" i="2"/>
  <c r="P9" i="2"/>
  <c r="J17" i="2"/>
  <c r="K9" i="2"/>
  <c r="L9" i="2"/>
  <c r="M19" i="2"/>
  <c r="M11" i="2"/>
  <c r="L19" i="2"/>
  <c r="L11" i="2"/>
  <c r="J20" i="2"/>
  <c r="J19" i="2"/>
  <c r="K19" i="2"/>
  <c r="K13" i="2"/>
  <c r="K12" i="2"/>
  <c r="K11" i="2"/>
  <c r="J14" i="2"/>
  <c r="J13" i="2"/>
  <c r="J12" i="2"/>
  <c r="E7" i="2"/>
  <c r="H9" i="2"/>
  <c r="M9" i="2" s="1"/>
  <c r="M12" i="2"/>
  <c r="F7" i="2"/>
  <c r="G9" i="2"/>
  <c r="G7" i="2" s="1"/>
  <c r="G19" i="2"/>
  <c r="G11" i="2"/>
  <c r="F13" i="2"/>
  <c r="F12" i="2"/>
  <c r="F11" i="2"/>
  <c r="E9" i="2"/>
  <c r="E19" i="2"/>
  <c r="E14" i="2"/>
  <c r="E13" i="2"/>
  <c r="E12" i="2"/>
  <c r="E11" i="2"/>
  <c r="L37" i="2"/>
  <c r="K37" i="2"/>
  <c r="J37" i="2"/>
  <c r="U37" i="2"/>
  <c r="F45" i="2"/>
  <c r="E45" i="2"/>
  <c r="H37" i="2"/>
  <c r="G37" i="2"/>
  <c r="F37" i="2"/>
  <c r="E37" i="2"/>
  <c r="H58" i="2"/>
  <c r="G58" i="2"/>
  <c r="F58" i="2"/>
  <c r="E58" i="2"/>
  <c r="W67" i="2"/>
  <c r="W60" i="2"/>
  <c r="R60" i="2"/>
  <c r="V60" i="2"/>
  <c r="U60" i="2"/>
  <c r="U69" i="2"/>
  <c r="W69" i="2"/>
  <c r="W62" i="2"/>
  <c r="V62" i="2"/>
  <c r="U62" i="2"/>
  <c r="M62" i="2"/>
  <c r="M69" i="2"/>
  <c r="L69" i="2"/>
  <c r="K62" i="2"/>
  <c r="J69" i="2"/>
  <c r="J62" i="2"/>
  <c r="V47" i="2"/>
  <c r="U47" i="2"/>
  <c r="X9" i="2" l="1"/>
  <c r="H7" i="2"/>
  <c r="X40" i="2"/>
  <c r="W40" i="2"/>
  <c r="W39" i="2"/>
  <c r="V41" i="2"/>
  <c r="V40" i="2"/>
  <c r="V39" i="2"/>
  <c r="U42" i="2"/>
  <c r="U41" i="2"/>
  <c r="U40" i="2"/>
  <c r="U39" i="2"/>
  <c r="J45" i="2"/>
  <c r="K45" i="2"/>
  <c r="J47" i="2"/>
  <c r="J42" i="2"/>
  <c r="J41" i="2"/>
  <c r="J40" i="2"/>
  <c r="J39" i="2"/>
  <c r="H35" i="2"/>
  <c r="G35" i="2"/>
  <c r="F35" i="2"/>
  <c r="E35" i="2"/>
  <c r="H45" i="2"/>
  <c r="G45" i="2"/>
  <c r="G67" i="2"/>
  <c r="E67" i="2"/>
  <c r="H60" i="2"/>
  <c r="E60" i="2"/>
  <c r="F60" i="2"/>
  <c r="G60" i="2"/>
  <c r="G15" i="1" l="1"/>
  <c r="G18" i="1"/>
  <c r="G28" i="1"/>
  <c r="G31" i="1"/>
  <c r="G24" i="1"/>
  <c r="G9" i="1"/>
  <c r="G6" i="1" l="1"/>
  <c r="G8" i="1"/>
  <c r="O79" i="2"/>
  <c r="R79" i="2"/>
  <c r="L79" i="2"/>
  <c r="S88" i="2"/>
  <c r="S81" i="2"/>
  <c r="S79" i="2" s="1"/>
  <c r="Q88" i="2"/>
  <c r="Q81" i="2"/>
  <c r="Q79" i="2"/>
  <c r="P88" i="2"/>
  <c r="P81" i="2"/>
  <c r="P79" i="2"/>
  <c r="M88" i="2"/>
  <c r="M81" i="2"/>
  <c r="M79" i="2" s="1"/>
  <c r="K88" i="2"/>
  <c r="K81" i="2"/>
  <c r="K79" i="2"/>
  <c r="J88" i="2"/>
  <c r="J81" i="2"/>
  <c r="J79" i="2"/>
  <c r="H88" i="2"/>
  <c r="H81" i="2"/>
  <c r="H79" i="2" s="1"/>
  <c r="G88" i="2"/>
  <c r="G81" i="2"/>
  <c r="G79" i="2"/>
  <c r="F88" i="2"/>
  <c r="F81" i="2"/>
  <c r="F79" i="2"/>
  <c r="E79" i="2"/>
  <c r="S58" i="2"/>
  <c r="Q58" i="2"/>
  <c r="P58" i="2"/>
  <c r="S35" i="2"/>
  <c r="Q35" i="2"/>
  <c r="G17" i="2"/>
  <c r="S7" i="2"/>
  <c r="Q7" i="2"/>
  <c r="S17" i="2" l="1"/>
  <c r="R17" i="2"/>
  <c r="E88" i="2"/>
  <c r="E81" i="2"/>
  <c r="L91" i="2"/>
  <c r="L90" i="2"/>
  <c r="R88" i="2"/>
  <c r="L88" i="2"/>
  <c r="L85" i="2"/>
  <c r="L84" i="2"/>
  <c r="L83" i="2"/>
  <c r="R81" i="2"/>
  <c r="L81" i="2" s="1"/>
  <c r="E17" i="2"/>
  <c r="F9" i="2"/>
  <c r="M20" i="2"/>
  <c r="L20" i="2"/>
  <c r="K20" i="2"/>
  <c r="Q17" i="2"/>
  <c r="V17" i="2" s="1"/>
  <c r="P17" i="2"/>
  <c r="M17" i="2"/>
  <c r="M7" i="2" s="1"/>
  <c r="L17" i="2"/>
  <c r="M14" i="2"/>
  <c r="L14" i="2"/>
  <c r="K14" i="2"/>
  <c r="M13" i="2"/>
  <c r="L13" i="2"/>
  <c r="S9" i="2"/>
  <c r="R9" i="2"/>
  <c r="Q9" i="2"/>
  <c r="Q45" i="2"/>
  <c r="P45" i="2"/>
  <c r="S37" i="2"/>
  <c r="R37" i="2"/>
  <c r="R35" i="2" s="1"/>
  <c r="Q37" i="2"/>
  <c r="S67" i="2"/>
  <c r="S60" i="2"/>
  <c r="R67" i="2"/>
  <c r="R58" i="2"/>
  <c r="O58" i="2" s="1"/>
  <c r="Q60" i="2"/>
  <c r="P67" i="2"/>
  <c r="P60" i="2"/>
  <c r="R7" i="2" l="1"/>
  <c r="U17" i="2"/>
  <c r="X37" i="2"/>
  <c r="V37" i="2"/>
  <c r="K35" i="2"/>
  <c r="X60" i="2"/>
  <c r="M60" i="2"/>
  <c r="M58" i="2" s="1"/>
  <c r="L60" i="2"/>
  <c r="K60" i="2"/>
  <c r="K58" i="2" s="1"/>
  <c r="J60" i="2"/>
  <c r="J58" i="2" s="1"/>
  <c r="K69" i="2"/>
  <c r="M70" i="2"/>
  <c r="L70" i="2"/>
  <c r="K70" i="2"/>
  <c r="J70" i="2"/>
  <c r="U67" i="2"/>
  <c r="M67" i="2"/>
  <c r="L67" i="2"/>
  <c r="K67" i="2"/>
  <c r="J67" i="2"/>
  <c r="M64" i="2"/>
  <c r="L64" i="2"/>
  <c r="K64" i="2"/>
  <c r="J64" i="2"/>
  <c r="M63" i="2"/>
  <c r="L63" i="2"/>
  <c r="K63" i="2"/>
  <c r="J63" i="2"/>
  <c r="X62" i="2"/>
  <c r="V45" i="2"/>
  <c r="U45" i="2"/>
  <c r="M48" i="2"/>
  <c r="L48" i="2"/>
  <c r="K48" i="2"/>
  <c r="J48" i="2"/>
  <c r="M47" i="2"/>
  <c r="L47" i="2"/>
  <c r="K47" i="2"/>
  <c r="M45" i="2"/>
  <c r="L45" i="2"/>
  <c r="M42" i="2"/>
  <c r="L42" i="2"/>
  <c r="K42" i="2"/>
  <c r="M41" i="2"/>
  <c r="L41" i="2"/>
  <c r="K41" i="2"/>
  <c r="M40" i="2"/>
  <c r="K40" i="2"/>
  <c r="M39" i="2"/>
  <c r="L39" i="2"/>
  <c r="K39" i="2"/>
  <c r="H28" i="1"/>
  <c r="H24" i="1"/>
  <c r="H15" i="1"/>
  <c r="F34" i="1"/>
  <c r="F31" i="1"/>
  <c r="F28" i="1"/>
  <c r="H34" i="1"/>
  <c r="H18" i="1" l="1"/>
  <c r="M37" i="2"/>
  <c r="M35" i="2" s="1"/>
  <c r="L35" i="2"/>
  <c r="L58" i="2"/>
  <c r="H9" i="1"/>
  <c r="P37" i="2"/>
  <c r="J35" i="2" s="1"/>
  <c r="P35" i="2" l="1"/>
  <c r="O35" i="2" s="1"/>
  <c r="J11" i="2"/>
  <c r="P7" i="2"/>
  <c r="O7" i="2" s="1"/>
  <c r="J9" i="2" l="1"/>
</calcChain>
</file>

<file path=xl/sharedStrings.xml><?xml version="1.0" encoding="utf-8"?>
<sst xmlns="http://schemas.openxmlformats.org/spreadsheetml/2006/main" count="77" uniqueCount="42">
  <si>
    <t>PRIHODI</t>
  </si>
  <si>
    <t>UKUPNO</t>
  </si>
  <si>
    <t>PRIHODI POSLOVANJA</t>
  </si>
  <si>
    <t>PLAN 2023</t>
  </si>
  <si>
    <t>POVEĆANJE/SMANJENJE</t>
  </si>
  <si>
    <t>INDEKS</t>
  </si>
  <si>
    <t>Prihodi od imovine</t>
  </si>
  <si>
    <t>Prihodi od prodaje proizvoda I pruženih usluga</t>
  </si>
  <si>
    <t>Kazne,upravne mjere I ostali prihodi</t>
  </si>
  <si>
    <t>Prihodi od nadležnog proračuna  i HZZO-a temeljem ugovornih obveza</t>
  </si>
  <si>
    <t>Pomoći iz inozemstva i od subjekata unutar općeg proračuna</t>
  </si>
  <si>
    <t>Prihod od prodaje proizvedene dugotrajne imovine</t>
  </si>
  <si>
    <t>Višak prihoda</t>
  </si>
  <si>
    <t xml:space="preserve">Tekuće pomoći od izvanproračunskih korisnika </t>
  </si>
  <si>
    <t>Tekuće pomoći proračunskim korisnicima iz proračuna koji im nije nadležan</t>
  </si>
  <si>
    <t>Kamate na oročena sredstva i depozite po viđenju</t>
  </si>
  <si>
    <t>Prihodi od prodaje proizvoda i robe</t>
  </si>
  <si>
    <t>Prihodi od pruženih usluga</t>
  </si>
  <si>
    <t>Prihodi iz nadležnog proračuna za financiranje rashoda poslovanja</t>
  </si>
  <si>
    <t>Prihodi iz nadležnog proračuna za financiranje rashoda za nabavu nefinancijske imovine</t>
  </si>
  <si>
    <t>Ostali prihodi</t>
  </si>
  <si>
    <t>Stambeni objekti</t>
  </si>
  <si>
    <t>Kapitalne donacije</t>
  </si>
  <si>
    <t>Tekuće donacije</t>
  </si>
  <si>
    <t>Rashodi za zaposlene</t>
  </si>
  <si>
    <t>Materijalni rashodi</t>
  </si>
  <si>
    <t>Financijski rashodi</t>
  </si>
  <si>
    <t>Ostali rashodi</t>
  </si>
  <si>
    <t>Rashodi za nabavu nefinancijske imovine</t>
  </si>
  <si>
    <t>Rashodi za nabavu proizvedene dugotrajne imovine</t>
  </si>
  <si>
    <t>Rashodi za dodatna ulaganja na nefinancijskoj imovini</t>
  </si>
  <si>
    <t>Rashodi poslovanja</t>
  </si>
  <si>
    <t>RASHODI PROGRAMSKA DJELATNOST PO IZVORIMA FINANCIRANJA</t>
  </si>
  <si>
    <t>NOVI PLAN 2023- rebalans II</t>
  </si>
  <si>
    <t>RASHODI ADMINISTRACIJA I UPRAVLJANJE PO IZVORIMA FINANCIRANJA</t>
  </si>
  <si>
    <t>OPĆI DIO RASHODI  PO IZVORIMA</t>
  </si>
  <si>
    <t>Kapitalne  pomoći proračunskim korisnicima iz proračuna koji im nije nadležan</t>
  </si>
  <si>
    <t>Tekuće pomoći od institucija i tijela  EU</t>
  </si>
  <si>
    <t>REBALANS II 2023</t>
  </si>
  <si>
    <t>POSEBNI DIO RASHODI  PO IZVORIMA</t>
  </si>
  <si>
    <t>REBALANS I. 2023</t>
  </si>
  <si>
    <t>REBALANS 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</si>
</sst>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rgb="FF7030A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Font="1"/>
    <xf numFmtId="0" fontId="0" fillId="0" borderId="0" xfId="0" applyBorder="1"/>
    <xf numFmtId="0" fontId="2" fillId="0" borderId="0" xfId="0" applyFont="1" applyBorder="1"/>
    <xf numFmtId="0" fontId="5" fillId="0" borderId="0" xfId="0" applyFont="1"/>
    <xf numFmtId="1" fontId="5" fillId="0" borderId="0" xfId="0" applyNumberFormat="1" applyFont="1"/>
    <xf numFmtId="1" fontId="2" fillId="0" borderId="0" xfId="0" applyNumberFormat="1" applyFont="1"/>
    <xf numFmtId="0" fontId="0" fillId="2" borderId="0" xfId="0" applyFill="1"/>
    <xf numFmtId="0" fontId="1" fillId="0" borderId="0" xfId="0" applyFont="1" applyAlignment="1"/>
    <xf numFmtId="0" fontId="2" fillId="2" borderId="0" xfId="0" applyFont="1" applyFill="1"/>
    <xf numFmtId="0" fontId="0" fillId="3" borderId="0" xfId="0" applyFill="1"/>
    <xf numFmtId="0" fontId="2" fillId="3" borderId="0" xfId="0" applyFont="1" applyFill="1"/>
    <xf numFmtId="1" fontId="2" fillId="3" borderId="0" xfId="0" applyNumberFormat="1" applyFont="1" applyFill="1"/>
    <xf numFmtId="1" fontId="0" fillId="3" borderId="0" xfId="0" applyNumberFormat="1" applyFill="1"/>
    <xf numFmtId="0" fontId="0" fillId="4" borderId="0" xfId="0" applyFill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8" fillId="0" borderId="0" xfId="0" applyFont="1"/>
    <xf numFmtId="0" fontId="7" fillId="3" borderId="0" xfId="0" applyFont="1" applyFill="1"/>
    <xf numFmtId="0" fontId="7" fillId="0" borderId="0" xfId="0" applyFont="1"/>
    <xf numFmtId="0" fontId="9" fillId="0" borderId="0" xfId="0" applyFont="1"/>
    <xf numFmtId="0" fontId="6" fillId="0" borderId="0" xfId="0" applyFont="1"/>
    <xf numFmtId="0" fontId="10" fillId="0" borderId="0" xfId="0" applyFont="1"/>
    <xf numFmtId="0" fontId="4" fillId="0" borderId="0" xfId="0" applyFont="1" applyAlignment="1"/>
    <xf numFmtId="1" fontId="1" fillId="3" borderId="0" xfId="0" applyNumberFormat="1" applyFont="1" applyFill="1"/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Normal" xfId="0" builtinId="0"/>
    <cellStyle name="Obično_List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36"/>
  <sheetViews>
    <sheetView tabSelected="1" workbookViewId="0">
      <selection activeCell="F16" sqref="F16"/>
    </sheetView>
  </sheetViews>
  <sheetFormatPr defaultRowHeight="15" x14ac:dyDescent="0.25"/>
  <cols>
    <col min="3" max="3" width="73.140625" customWidth="1"/>
    <col min="5" max="5" width="16.85546875" customWidth="1"/>
    <col min="6" max="6" width="24.85546875" customWidth="1"/>
    <col min="7" max="7" width="19.28515625" customWidth="1"/>
    <col min="8" max="8" width="9.5703125" customWidth="1"/>
  </cols>
  <sheetData>
    <row r="4" spans="2:8" ht="15.75" x14ac:dyDescent="0.25">
      <c r="B4" t="s">
        <v>0</v>
      </c>
      <c r="E4" s="2" t="s">
        <v>41</v>
      </c>
      <c r="F4" s="2" t="s">
        <v>4</v>
      </c>
      <c r="G4" s="2" t="s">
        <v>38</v>
      </c>
      <c r="H4" s="2" t="s">
        <v>5</v>
      </c>
    </row>
    <row r="6" spans="2:8" x14ac:dyDescent="0.25">
      <c r="B6" t="s">
        <v>1</v>
      </c>
      <c r="E6" s="27">
        <f>SUM(E9+E15+E18+E24+E28+E31+E34)</f>
        <v>2231016</v>
      </c>
      <c r="F6" s="27"/>
      <c r="G6" s="27">
        <f>SUM(G9+G15+G18+G24+G28+G31+G34)</f>
        <v>2230930</v>
      </c>
    </row>
    <row r="7" spans="2:8" x14ac:dyDescent="0.25">
      <c r="E7" s="27"/>
      <c r="F7" s="27"/>
      <c r="G7" s="27"/>
    </row>
    <row r="8" spans="2:8" ht="15.75" x14ac:dyDescent="0.25">
      <c r="B8" s="2">
        <v>6</v>
      </c>
      <c r="C8" s="2" t="s">
        <v>2</v>
      </c>
      <c r="E8">
        <f>SUM(E9+E15+E18+E24+E28+E31+E34)</f>
        <v>2231016</v>
      </c>
      <c r="G8">
        <f>SUM(G9+G15+G18+G24+G28)</f>
        <v>2169768</v>
      </c>
    </row>
    <row r="9" spans="2:8" ht="15.75" x14ac:dyDescent="0.25">
      <c r="B9" s="6">
        <v>63</v>
      </c>
      <c r="C9" s="2" t="s">
        <v>10</v>
      </c>
      <c r="E9" s="6">
        <f>SUM(E10:E13)</f>
        <v>17903</v>
      </c>
      <c r="F9" s="6">
        <f>SUM(G9-E9)</f>
        <v>9613</v>
      </c>
      <c r="G9" s="6">
        <f>SUM(G10:G13)</f>
        <v>27516</v>
      </c>
      <c r="H9" s="7">
        <f>SUM(G9/E9*100)</f>
        <v>153.69491146735183</v>
      </c>
    </row>
    <row r="10" spans="2:8" x14ac:dyDescent="0.25">
      <c r="B10">
        <v>6323</v>
      </c>
      <c r="C10" s="26" t="s">
        <v>37</v>
      </c>
      <c r="E10">
        <v>0</v>
      </c>
      <c r="F10">
        <f>SUM(G10-E10)</f>
        <v>7983</v>
      </c>
      <c r="G10" s="26">
        <v>7983</v>
      </c>
      <c r="H10" s="1">
        <f>SUM(G10)</f>
        <v>7983</v>
      </c>
    </row>
    <row r="11" spans="2:8" x14ac:dyDescent="0.25">
      <c r="B11">
        <v>6341</v>
      </c>
      <c r="C11" s="3" t="s">
        <v>13</v>
      </c>
      <c r="E11">
        <v>5958</v>
      </c>
      <c r="F11">
        <f>SUM(G11-E11)</f>
        <v>1630</v>
      </c>
      <c r="G11" s="26">
        <v>7588</v>
      </c>
      <c r="H11" s="1">
        <f>SUM(G11/E11*100)</f>
        <v>127.35817388385364</v>
      </c>
    </row>
    <row r="12" spans="2:8" x14ac:dyDescent="0.25">
      <c r="B12">
        <v>6361</v>
      </c>
      <c r="C12" s="3" t="s">
        <v>14</v>
      </c>
      <c r="E12">
        <v>11945</v>
      </c>
      <c r="F12">
        <f>SUM(G12-E12)</f>
        <v>-1900</v>
      </c>
      <c r="G12" s="26">
        <v>10045</v>
      </c>
      <c r="H12" s="1">
        <f>SUM(G12/E12*100)</f>
        <v>84.093763080786943</v>
      </c>
    </row>
    <row r="13" spans="2:8" x14ac:dyDescent="0.25">
      <c r="B13">
        <v>6362</v>
      </c>
      <c r="C13" s="3" t="s">
        <v>36</v>
      </c>
      <c r="E13">
        <v>0</v>
      </c>
      <c r="F13">
        <f>SUM(G13-E13)</f>
        <v>1900</v>
      </c>
      <c r="G13" s="26">
        <v>1900</v>
      </c>
      <c r="H13" s="1">
        <v>0</v>
      </c>
    </row>
    <row r="14" spans="2:8" x14ac:dyDescent="0.25">
      <c r="C14" s="3"/>
      <c r="G14" s="25"/>
      <c r="H14" s="1"/>
    </row>
    <row r="15" spans="2:8" ht="15.75" x14ac:dyDescent="0.25">
      <c r="B15" s="2">
        <v>64</v>
      </c>
      <c r="C15" s="2" t="s">
        <v>6</v>
      </c>
      <c r="E15" s="2">
        <f>SUM(E16)</f>
        <v>39</v>
      </c>
      <c r="F15" s="2">
        <f>SUM(G15-E15)</f>
        <v>-14</v>
      </c>
      <c r="G15" s="2">
        <f>SUM(G16)</f>
        <v>25</v>
      </c>
      <c r="H15" s="8">
        <f t="shared" ref="H12:H32" si="0">SUM(G15/E15*100)</f>
        <v>64.102564102564102</v>
      </c>
    </row>
    <row r="16" spans="2:8" x14ac:dyDescent="0.25">
      <c r="B16">
        <v>6413</v>
      </c>
      <c r="C16" s="3" t="s">
        <v>15</v>
      </c>
      <c r="E16">
        <v>39</v>
      </c>
      <c r="F16">
        <f>SUM(G16-E16)</f>
        <v>-14</v>
      </c>
      <c r="G16">
        <v>25</v>
      </c>
      <c r="H16" s="1">
        <f>SUM(G16/E16*100)</f>
        <v>64.102564102564102</v>
      </c>
    </row>
    <row r="17" spans="2:8" x14ac:dyDescent="0.25">
      <c r="C17" s="3"/>
      <c r="H17" s="1"/>
    </row>
    <row r="18" spans="2:8" ht="15.75" x14ac:dyDescent="0.25">
      <c r="B18" s="2">
        <v>66</v>
      </c>
      <c r="C18" s="2" t="s">
        <v>7</v>
      </c>
      <c r="E18" s="6">
        <f>SUM(E19:E22)</f>
        <v>121921</v>
      </c>
      <c r="F18" s="6">
        <f>SUM(G18-E18)</f>
        <v>-23071</v>
      </c>
      <c r="G18" s="6">
        <f>SUM(G19:G22)</f>
        <v>98850</v>
      </c>
      <c r="H18" s="7">
        <f t="shared" si="0"/>
        <v>81.077090903125793</v>
      </c>
    </row>
    <row r="19" spans="2:8" x14ac:dyDescent="0.25">
      <c r="B19">
        <v>6614</v>
      </c>
      <c r="C19" s="3" t="s">
        <v>16</v>
      </c>
      <c r="E19">
        <v>60000</v>
      </c>
      <c r="F19">
        <f>SUM(G19-E19)</f>
        <v>3403</v>
      </c>
      <c r="G19">
        <v>63403</v>
      </c>
      <c r="H19" s="1">
        <f>SUM(G19/E19*100)</f>
        <v>105.67166666666668</v>
      </c>
    </row>
    <row r="20" spans="2:8" x14ac:dyDescent="0.25">
      <c r="B20">
        <v>6615</v>
      </c>
      <c r="C20" s="3" t="s">
        <v>17</v>
      </c>
      <c r="E20">
        <v>52630</v>
      </c>
      <c r="F20">
        <f>SUM(G20-E20)</f>
        <v>-29130</v>
      </c>
      <c r="G20">
        <v>23500</v>
      </c>
      <c r="H20" s="1">
        <f>SUM(G20/E20*100)</f>
        <v>44.651339540186207</v>
      </c>
    </row>
    <row r="21" spans="2:8" x14ac:dyDescent="0.25">
      <c r="B21">
        <v>6631</v>
      </c>
      <c r="C21" s="3" t="s">
        <v>23</v>
      </c>
      <c r="E21">
        <v>2654</v>
      </c>
      <c r="F21">
        <f>SUM(G21-E21)</f>
        <v>2656</v>
      </c>
      <c r="G21">
        <v>5310</v>
      </c>
      <c r="H21" s="1">
        <f>SUM(G21/E21*100)</f>
        <v>200.07535795026374</v>
      </c>
    </row>
    <row r="22" spans="2:8" x14ac:dyDescent="0.25">
      <c r="B22">
        <v>6632</v>
      </c>
      <c r="C22" s="3" t="s">
        <v>22</v>
      </c>
      <c r="E22">
        <v>6637</v>
      </c>
      <c r="F22">
        <f>SUM(G22-E22)</f>
        <v>0</v>
      </c>
      <c r="G22">
        <v>6637</v>
      </c>
      <c r="H22" s="1">
        <f>SUM(G22/E22*100)</f>
        <v>100</v>
      </c>
    </row>
    <row r="23" spans="2:8" x14ac:dyDescent="0.25">
      <c r="C23" s="3"/>
      <c r="H23" s="1"/>
    </row>
    <row r="24" spans="2:8" ht="15.75" x14ac:dyDescent="0.25">
      <c r="B24" s="2">
        <v>67</v>
      </c>
      <c r="C24" s="5" t="s">
        <v>9</v>
      </c>
      <c r="D24" s="4"/>
      <c r="E24" s="2">
        <f>SUM(E25:E26)</f>
        <v>2029210</v>
      </c>
      <c r="F24" s="2">
        <f>SUM(G24-E24)</f>
        <v>13267</v>
      </c>
      <c r="G24" s="2">
        <f>SUM(G25:G26)</f>
        <v>2042477</v>
      </c>
      <c r="H24" s="8">
        <f t="shared" si="0"/>
        <v>100.65380123299215</v>
      </c>
    </row>
    <row r="25" spans="2:8" x14ac:dyDescent="0.25">
      <c r="B25">
        <v>6711</v>
      </c>
      <c r="C25" s="3" t="s">
        <v>18</v>
      </c>
      <c r="E25">
        <v>1990396</v>
      </c>
      <c r="F25">
        <f>SUM(G25-E25)</f>
        <v>-113197</v>
      </c>
      <c r="G25">
        <v>1877199</v>
      </c>
      <c r="H25" s="1">
        <f>SUM(G25/E25*100)</f>
        <v>94.312840258923345</v>
      </c>
    </row>
    <row r="26" spans="2:8" x14ac:dyDescent="0.25">
      <c r="B26">
        <v>6712</v>
      </c>
      <c r="C26" s="3" t="s">
        <v>19</v>
      </c>
      <c r="E26">
        <v>38814</v>
      </c>
      <c r="F26">
        <f>SUM(G26-E26)</f>
        <v>126464</v>
      </c>
      <c r="G26">
        <v>165278</v>
      </c>
      <c r="H26" s="1">
        <f>SUM(G26/E26*100)</f>
        <v>425.82058020301952</v>
      </c>
    </row>
    <row r="27" spans="2:8" x14ac:dyDescent="0.25">
      <c r="C27" s="3"/>
      <c r="H27" s="1"/>
    </row>
    <row r="28" spans="2:8" ht="15.75" x14ac:dyDescent="0.25">
      <c r="B28" s="2">
        <v>68</v>
      </c>
      <c r="C28" s="2" t="s">
        <v>8</v>
      </c>
      <c r="E28" s="2">
        <f>SUM(E29)</f>
        <v>700</v>
      </c>
      <c r="F28" s="2">
        <f t="shared" ref="F11:F34" si="1">SUM(G28-E28)</f>
        <v>200</v>
      </c>
      <c r="G28" s="2">
        <f>SUM(G29)</f>
        <v>900</v>
      </c>
      <c r="H28" s="8">
        <f t="shared" si="0"/>
        <v>128.57142857142858</v>
      </c>
    </row>
    <row r="29" spans="2:8" x14ac:dyDescent="0.25">
      <c r="B29">
        <v>6831</v>
      </c>
      <c r="C29" s="3" t="s">
        <v>20</v>
      </c>
      <c r="E29">
        <v>700</v>
      </c>
      <c r="F29">
        <f>SUM(G29-E29)</f>
        <v>200</v>
      </c>
      <c r="G29">
        <v>900</v>
      </c>
      <c r="H29" s="1">
        <f>SUM(G29/E29*100)</f>
        <v>128.57142857142858</v>
      </c>
    </row>
    <row r="30" spans="2:8" x14ac:dyDescent="0.25">
      <c r="C30" s="3"/>
      <c r="H30" s="1"/>
    </row>
    <row r="31" spans="2:8" ht="15.75" x14ac:dyDescent="0.25">
      <c r="B31" s="2">
        <v>72</v>
      </c>
      <c r="C31" s="2" t="s">
        <v>11</v>
      </c>
      <c r="E31" s="2">
        <v>106</v>
      </c>
      <c r="F31" s="2">
        <f t="shared" si="1"/>
        <v>-81</v>
      </c>
      <c r="G31" s="2">
        <f>SUM(G32)</f>
        <v>25</v>
      </c>
      <c r="H31" s="8">
        <f>SUM(G31/E31*100)</f>
        <v>23.584905660377359</v>
      </c>
    </row>
    <row r="32" spans="2:8" x14ac:dyDescent="0.25">
      <c r="B32">
        <v>7211</v>
      </c>
      <c r="C32" s="3" t="s">
        <v>21</v>
      </c>
      <c r="E32">
        <v>106</v>
      </c>
      <c r="F32">
        <f>SUM(G32-E32)</f>
        <v>-81</v>
      </c>
      <c r="G32">
        <v>25</v>
      </c>
      <c r="H32" s="1">
        <f>SUM(G32/E32*100)</f>
        <v>23.584905660377359</v>
      </c>
    </row>
    <row r="33" spans="2:8" x14ac:dyDescent="0.25">
      <c r="C33" s="3"/>
      <c r="H33" s="1"/>
    </row>
    <row r="34" spans="2:8" ht="15.75" x14ac:dyDescent="0.25">
      <c r="B34" s="2">
        <v>922</v>
      </c>
      <c r="C34" s="2" t="s">
        <v>12</v>
      </c>
      <c r="E34" s="2">
        <v>61137</v>
      </c>
      <c r="F34" s="2">
        <f t="shared" si="1"/>
        <v>0</v>
      </c>
      <c r="G34" s="2">
        <v>61137</v>
      </c>
      <c r="H34" s="8">
        <f>SUM(G34/E34*100)</f>
        <v>100</v>
      </c>
    </row>
    <row r="35" spans="2:8" x14ac:dyDescent="0.25">
      <c r="C35" s="3"/>
    </row>
    <row r="36" spans="2:8" x14ac:dyDescent="0.25">
      <c r="C36" s="3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93"/>
  <sheetViews>
    <sheetView workbookViewId="0">
      <selection activeCell="X20" sqref="X20"/>
    </sheetView>
  </sheetViews>
  <sheetFormatPr defaultRowHeight="15" x14ac:dyDescent="0.25"/>
  <cols>
    <col min="1" max="1" width="4.5703125" customWidth="1"/>
    <col min="2" max="2" width="5.7109375" customWidth="1"/>
    <col min="3" max="3" width="51" customWidth="1"/>
    <col min="9" max="9" width="5.28515625" customWidth="1"/>
    <col min="14" max="14" width="3.28515625" customWidth="1"/>
    <col min="20" max="20" width="4.5703125" customWidth="1"/>
    <col min="21" max="21" width="10.5703125" customWidth="1"/>
    <col min="22" max="22" width="5.85546875" customWidth="1"/>
    <col min="23" max="23" width="7.7109375" customWidth="1"/>
    <col min="24" max="24" width="11.5703125" customWidth="1"/>
  </cols>
  <sheetData>
    <row r="3" spans="1:24" ht="21" customHeight="1" x14ac:dyDescent="0.35">
      <c r="A3" s="28"/>
      <c r="B3" s="28"/>
      <c r="C3" s="28"/>
      <c r="D3" s="28"/>
      <c r="E3" s="30" t="s">
        <v>35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5" spans="1:24" ht="15.75" x14ac:dyDescent="0.25">
      <c r="E5" s="31" t="s">
        <v>3</v>
      </c>
      <c r="F5" s="31"/>
      <c r="G5" s="31"/>
      <c r="H5" s="31"/>
      <c r="J5" s="32" t="s">
        <v>4</v>
      </c>
      <c r="K5" s="32"/>
      <c r="L5" s="32"/>
      <c r="M5" s="32"/>
      <c r="P5" s="31" t="s">
        <v>33</v>
      </c>
      <c r="Q5" s="31"/>
      <c r="R5" s="31"/>
      <c r="S5" s="31"/>
      <c r="U5" s="32" t="s">
        <v>5</v>
      </c>
      <c r="V5" s="32"/>
      <c r="W5" s="32"/>
      <c r="X5" s="32"/>
    </row>
    <row r="6" spans="1:24" x14ac:dyDescent="0.25">
      <c r="E6" s="16">
        <v>11</v>
      </c>
      <c r="F6" s="16">
        <v>25</v>
      </c>
      <c r="G6" s="16">
        <v>55</v>
      </c>
      <c r="H6" s="16">
        <v>29</v>
      </c>
      <c r="I6" s="16"/>
      <c r="J6" s="16">
        <v>11</v>
      </c>
      <c r="K6" s="16">
        <v>25</v>
      </c>
      <c r="L6" s="16">
        <v>55</v>
      </c>
      <c r="M6" s="16">
        <v>29</v>
      </c>
      <c r="P6" s="16">
        <v>11</v>
      </c>
      <c r="Q6" s="16">
        <v>25</v>
      </c>
      <c r="R6" s="16">
        <v>55</v>
      </c>
      <c r="S6" s="16">
        <v>29</v>
      </c>
      <c r="T6" s="16"/>
      <c r="U6" s="16">
        <v>11</v>
      </c>
      <c r="V6" s="16">
        <v>25</v>
      </c>
      <c r="W6" s="16">
        <v>55</v>
      </c>
      <c r="X6" s="16">
        <v>29</v>
      </c>
    </row>
    <row r="7" spans="1:24" x14ac:dyDescent="0.25">
      <c r="D7" s="23">
        <f>SUM(E7:H7)</f>
        <v>2231016</v>
      </c>
      <c r="E7" s="21">
        <f>SUM(E9+E17)</f>
        <v>2029210</v>
      </c>
      <c r="F7" s="21">
        <f>SUM(F9+F17)</f>
        <v>113475</v>
      </c>
      <c r="G7" s="21">
        <f>SUM(G9+G17)</f>
        <v>27194</v>
      </c>
      <c r="H7" s="21">
        <f>SUM(H9+H17)</f>
        <v>61137</v>
      </c>
      <c r="I7" s="24"/>
      <c r="J7" s="23">
        <f>SUM(J9+J17)</f>
        <v>13267</v>
      </c>
      <c r="K7" s="23">
        <f>SUM(K9+K17)</f>
        <v>-25622</v>
      </c>
      <c r="L7" s="23">
        <f>SUM(L9+L17)</f>
        <v>12269</v>
      </c>
      <c r="M7" s="23">
        <f>SUM(M9+M17)</f>
        <v>0</v>
      </c>
      <c r="N7" s="24"/>
      <c r="O7" s="23">
        <f>SUM(P7:S7)</f>
        <v>2230930</v>
      </c>
      <c r="P7" s="21">
        <f>SUM(P9+P17)</f>
        <v>2042477</v>
      </c>
      <c r="Q7" s="21">
        <f>SUM(Q9+Q17)</f>
        <v>87853</v>
      </c>
      <c r="R7" s="21">
        <f>SUM(R9+R17)</f>
        <v>39463</v>
      </c>
      <c r="S7" s="21">
        <f>SUM(S9+S17)</f>
        <v>61137</v>
      </c>
      <c r="U7" s="12"/>
      <c r="V7" s="12"/>
      <c r="W7" s="12"/>
      <c r="X7" s="12"/>
    </row>
    <row r="8" spans="1:24" x14ac:dyDescent="0.25">
      <c r="E8" s="9"/>
      <c r="F8" s="9"/>
      <c r="G8" s="9"/>
      <c r="H8" s="9"/>
      <c r="J8" s="12"/>
      <c r="K8" s="12"/>
      <c r="L8" s="12"/>
      <c r="M8" s="12"/>
      <c r="P8" s="9"/>
      <c r="Q8" s="9"/>
      <c r="R8" s="9"/>
      <c r="S8" s="9"/>
      <c r="U8" s="12"/>
      <c r="V8" s="12"/>
      <c r="W8" s="12"/>
      <c r="X8" s="12"/>
    </row>
    <row r="9" spans="1:24" ht="15.75" x14ac:dyDescent="0.25">
      <c r="B9" s="2">
        <v>3</v>
      </c>
      <c r="C9" s="2" t="s">
        <v>31</v>
      </c>
      <c r="E9" s="11">
        <f>SUM(E10:E14)</f>
        <v>1990396</v>
      </c>
      <c r="F9" s="11">
        <f>SUM(F11:F14)</f>
        <v>113369</v>
      </c>
      <c r="G9" s="11">
        <f>SUM(G11:G14)</f>
        <v>20557</v>
      </c>
      <c r="H9" s="11">
        <f>SUM(H11:H14)</f>
        <v>26137</v>
      </c>
      <c r="I9" s="2"/>
      <c r="J9" s="13">
        <f>SUM(P9-E9)</f>
        <v>-113197</v>
      </c>
      <c r="K9" s="13">
        <f>SUM(Q9-F9)</f>
        <v>-25541</v>
      </c>
      <c r="L9" s="13">
        <f>SUM(R9-G9)</f>
        <v>10369</v>
      </c>
      <c r="M9" s="13">
        <f>SUM(S9-H9)</f>
        <v>0</v>
      </c>
      <c r="P9" s="11">
        <f>SUM(P11:P14)</f>
        <v>1877199</v>
      </c>
      <c r="Q9" s="11">
        <f>SUM(Q11:Q14)</f>
        <v>87828</v>
      </c>
      <c r="R9" s="11">
        <f>SUM(R11:R14)</f>
        <v>30926</v>
      </c>
      <c r="S9" s="11">
        <f>SUM(S11:S14)</f>
        <v>26137</v>
      </c>
      <c r="T9" s="2"/>
      <c r="U9" s="14">
        <f>SUM(P9/E9*100)</f>
        <v>94.312840258923345</v>
      </c>
      <c r="V9" s="14">
        <f>SUM(Q9/F9*100)</f>
        <v>77.47091356543676</v>
      </c>
      <c r="W9" s="14">
        <f>SUM(R9/G9*100)</f>
        <v>150.44023933453326</v>
      </c>
      <c r="X9" s="14">
        <f>SUM(M9/H9*100)</f>
        <v>0</v>
      </c>
    </row>
    <row r="10" spans="1:24" x14ac:dyDescent="0.25">
      <c r="E10" s="9"/>
      <c r="F10" s="9"/>
      <c r="G10" s="9"/>
      <c r="H10" s="9"/>
      <c r="J10" s="12"/>
      <c r="K10" s="12"/>
      <c r="L10" s="12"/>
      <c r="M10" s="12"/>
      <c r="P10" s="9"/>
      <c r="Q10" s="9"/>
      <c r="R10" s="9"/>
      <c r="S10" s="9"/>
      <c r="U10" s="15"/>
      <c r="V10" s="15"/>
      <c r="W10" s="15"/>
      <c r="X10" s="15"/>
    </row>
    <row r="11" spans="1:24" x14ac:dyDescent="0.25">
      <c r="B11">
        <v>31</v>
      </c>
      <c r="C11" t="s">
        <v>24</v>
      </c>
      <c r="E11" s="20">
        <f>SUM(E39)</f>
        <v>1479883</v>
      </c>
      <c r="F11" s="9">
        <f>SUM(F39)</f>
        <v>5310</v>
      </c>
      <c r="G11" s="9">
        <f>SUM(G39)</f>
        <v>5816</v>
      </c>
      <c r="H11" s="9">
        <f>SUM(H39)</f>
        <v>10500</v>
      </c>
      <c r="J11" s="12">
        <f>SUM(P11-E11)</f>
        <v>-51109</v>
      </c>
      <c r="K11" s="12">
        <f>SUM(Q11-F11)</f>
        <v>-1455</v>
      </c>
      <c r="L11" s="12">
        <f>SUM(R11-G11)</f>
        <v>1590</v>
      </c>
      <c r="M11" s="12">
        <f>SUM(S11-H11)</f>
        <v>0</v>
      </c>
      <c r="P11" s="9">
        <v>1428774</v>
      </c>
      <c r="Q11" s="9">
        <v>3855</v>
      </c>
      <c r="R11" s="9">
        <v>7406</v>
      </c>
      <c r="S11" s="9">
        <v>10500</v>
      </c>
      <c r="U11" s="15">
        <f t="shared" ref="U11:X12" si="0">SUM(P11/E11*100)</f>
        <v>96.546416169386362</v>
      </c>
      <c r="V11" s="15">
        <f t="shared" si="0"/>
        <v>72.598870056497177</v>
      </c>
      <c r="W11" s="15">
        <f t="shared" si="0"/>
        <v>127.33837689133425</v>
      </c>
      <c r="X11" s="15">
        <f t="shared" si="0"/>
        <v>100</v>
      </c>
    </row>
    <row r="12" spans="1:24" x14ac:dyDescent="0.25">
      <c r="B12">
        <v>32</v>
      </c>
      <c r="C12" t="s">
        <v>25</v>
      </c>
      <c r="E12" s="20">
        <f>SUM(E40+E62)</f>
        <v>498786</v>
      </c>
      <c r="F12" s="9">
        <f>SUM(F40+F62)</f>
        <v>107677</v>
      </c>
      <c r="G12" s="9">
        <f>SUM(G40+G62)</f>
        <v>14741</v>
      </c>
      <c r="H12" s="9">
        <f>SUM(H40+H62)</f>
        <v>15637</v>
      </c>
      <c r="J12" s="12">
        <f t="shared" ref="J12:J14" si="1">SUM(P12-E12)</f>
        <v>-52411</v>
      </c>
      <c r="K12" s="12">
        <f>SUM(Q12-F12)</f>
        <v>-24086</v>
      </c>
      <c r="L12" s="12">
        <f>SUM(R12-G12)</f>
        <v>8779</v>
      </c>
      <c r="M12" s="12">
        <f>SUM(S12-H12)</f>
        <v>0</v>
      </c>
      <c r="P12" s="9">
        <v>446375</v>
      </c>
      <c r="Q12" s="9">
        <v>83591</v>
      </c>
      <c r="R12" s="9">
        <v>23520</v>
      </c>
      <c r="S12" s="9">
        <v>15637</v>
      </c>
      <c r="U12" s="15">
        <f t="shared" si="0"/>
        <v>89.492287273500054</v>
      </c>
      <c r="V12" s="15">
        <f t="shared" si="0"/>
        <v>77.631249013252599</v>
      </c>
      <c r="W12" s="15">
        <f t="shared" si="0"/>
        <v>159.55498270130929</v>
      </c>
      <c r="X12" s="15">
        <f t="shared" si="0"/>
        <v>100</v>
      </c>
    </row>
    <row r="13" spans="1:24" x14ac:dyDescent="0.25">
      <c r="B13">
        <v>34</v>
      </c>
      <c r="C13" t="s">
        <v>26</v>
      </c>
      <c r="E13" s="20">
        <f>SUM(E41)</f>
        <v>3100</v>
      </c>
      <c r="F13" s="9">
        <f>SUM(F41)</f>
        <v>382</v>
      </c>
      <c r="G13" s="9">
        <v>0</v>
      </c>
      <c r="H13" s="9">
        <v>0</v>
      </c>
      <c r="J13" s="12">
        <f t="shared" si="1"/>
        <v>-1050</v>
      </c>
      <c r="K13" s="12">
        <f>SUM(Q13-F13)</f>
        <v>0</v>
      </c>
      <c r="L13" s="12">
        <f t="shared" ref="L13:L14" si="2">SUM(R13-G13)</f>
        <v>0</v>
      </c>
      <c r="M13" s="12">
        <f t="shared" ref="M13:M14" si="3">SUM(S13-H13)</f>
        <v>0</v>
      </c>
      <c r="P13" s="9">
        <v>2050</v>
      </c>
      <c r="Q13" s="9">
        <v>382</v>
      </c>
      <c r="R13" s="9">
        <v>0</v>
      </c>
      <c r="S13" s="9">
        <v>0</v>
      </c>
      <c r="U13" s="15">
        <f>SUM(P13/E13*100)</f>
        <v>66.129032258064512</v>
      </c>
      <c r="V13" s="15">
        <f>SUM(Q13/F13*100)</f>
        <v>100</v>
      </c>
      <c r="W13" s="15">
        <v>0</v>
      </c>
      <c r="X13" s="15">
        <v>0</v>
      </c>
    </row>
    <row r="14" spans="1:24" x14ac:dyDescent="0.25">
      <c r="B14">
        <v>38</v>
      </c>
      <c r="C14" t="s">
        <v>27</v>
      </c>
      <c r="E14" s="20">
        <f>SUM(E42)</f>
        <v>8627</v>
      </c>
      <c r="F14" s="9">
        <v>0</v>
      </c>
      <c r="G14" s="9">
        <v>0</v>
      </c>
      <c r="H14" s="9">
        <v>0</v>
      </c>
      <c r="J14" s="12">
        <f t="shared" si="1"/>
        <v>-8627</v>
      </c>
      <c r="K14" s="12">
        <f t="shared" ref="K14" si="4">SUM(Q14-F14)</f>
        <v>0</v>
      </c>
      <c r="L14" s="12">
        <f t="shared" si="2"/>
        <v>0</v>
      </c>
      <c r="M14" s="12">
        <f t="shared" si="3"/>
        <v>0</v>
      </c>
      <c r="P14" s="9">
        <v>0</v>
      </c>
      <c r="Q14" s="9">
        <v>0</v>
      </c>
      <c r="R14" s="9">
        <v>0</v>
      </c>
      <c r="S14" s="9">
        <v>0</v>
      </c>
      <c r="U14" s="15">
        <f>SUM(P14/E14*100)</f>
        <v>0</v>
      </c>
      <c r="V14" s="15">
        <v>0</v>
      </c>
      <c r="W14" s="15">
        <v>0</v>
      </c>
      <c r="X14" s="15">
        <v>0</v>
      </c>
    </row>
    <row r="15" spans="1:24" x14ac:dyDescent="0.25">
      <c r="E15" s="9"/>
      <c r="F15" s="9"/>
      <c r="G15" s="9"/>
      <c r="H15" s="9"/>
      <c r="J15" s="12"/>
      <c r="K15" s="12"/>
      <c r="L15" s="12"/>
      <c r="M15" s="12"/>
      <c r="P15" s="9"/>
      <c r="Q15" s="9"/>
      <c r="R15" s="9"/>
      <c r="S15" s="9"/>
      <c r="U15" s="12"/>
      <c r="V15" s="12"/>
      <c r="W15" s="12"/>
      <c r="X15" s="12"/>
    </row>
    <row r="16" spans="1:24" x14ac:dyDescent="0.25">
      <c r="E16" s="9"/>
      <c r="F16" s="9"/>
      <c r="G16" s="9"/>
      <c r="H16" s="9"/>
      <c r="J16" s="12"/>
      <c r="K16" s="12"/>
      <c r="L16" s="12"/>
      <c r="M16" s="12"/>
      <c r="P16" s="9"/>
      <c r="Q16" s="9"/>
      <c r="R16" s="9"/>
      <c r="S16" s="9"/>
      <c r="U16" s="12"/>
      <c r="V16" s="12"/>
      <c r="W16" s="12"/>
      <c r="X16" s="12"/>
    </row>
    <row r="17" spans="1:29" ht="15.75" x14ac:dyDescent="0.25">
      <c r="B17" s="2">
        <v>4</v>
      </c>
      <c r="C17" s="2" t="s">
        <v>28</v>
      </c>
      <c r="D17" s="2"/>
      <c r="E17" s="11">
        <f>SUM(E19:E20)</f>
        <v>38814</v>
      </c>
      <c r="F17" s="11">
        <v>106</v>
      </c>
      <c r="G17" s="11">
        <f>SUM(G19:G20)</f>
        <v>6637</v>
      </c>
      <c r="H17" s="11">
        <f>SUM(H19:H20)</f>
        <v>35000</v>
      </c>
      <c r="I17" s="2"/>
      <c r="J17" s="13">
        <f>SUM(J19:J20)</f>
        <v>126464</v>
      </c>
      <c r="K17" s="13">
        <f>SUM(K19:K20)</f>
        <v>-81</v>
      </c>
      <c r="L17" s="13">
        <f t="shared" ref="L17" si="5">SUM(R17-G17)</f>
        <v>1900</v>
      </c>
      <c r="M17" s="13">
        <f t="shared" ref="M17" si="6">SUM(S17-H17)</f>
        <v>0</v>
      </c>
      <c r="P17" s="11">
        <f>SUM(P19:P20)</f>
        <v>165278</v>
      </c>
      <c r="Q17" s="11">
        <f>SUM(Q19:Q20)</f>
        <v>25</v>
      </c>
      <c r="R17" s="11">
        <f>SUM(R19:R20)</f>
        <v>8537</v>
      </c>
      <c r="S17" s="11">
        <f>SUM(S19:S20)</f>
        <v>35000</v>
      </c>
      <c r="T17" s="2"/>
      <c r="U17" s="14">
        <f>SUM(P17/E17*100)</f>
        <v>425.82058020301952</v>
      </c>
      <c r="V17" s="14">
        <f>SUM(Q17/F17*100)</f>
        <v>23.584905660377359</v>
      </c>
      <c r="W17" s="14">
        <f>SUM(R17/G17*100)</f>
        <v>128.62739189392798</v>
      </c>
      <c r="X17" s="14">
        <v>0</v>
      </c>
    </row>
    <row r="18" spans="1:29" x14ac:dyDescent="0.25">
      <c r="E18" s="9"/>
      <c r="F18" s="9"/>
      <c r="G18" s="9"/>
      <c r="H18" s="9"/>
      <c r="J18" s="12"/>
      <c r="K18" s="12"/>
      <c r="L18" s="12"/>
      <c r="M18" s="12"/>
      <c r="P18" s="9"/>
      <c r="Q18" s="9"/>
      <c r="R18" s="9"/>
      <c r="S18" s="9"/>
      <c r="U18" s="15"/>
      <c r="V18" s="15"/>
      <c r="W18" s="15"/>
      <c r="X18" s="15"/>
    </row>
    <row r="19" spans="1:29" x14ac:dyDescent="0.25">
      <c r="B19">
        <v>42</v>
      </c>
      <c r="C19" t="s">
        <v>29</v>
      </c>
      <c r="E19" s="9">
        <f>SUM(E47+E69)</f>
        <v>38814</v>
      </c>
      <c r="F19" s="9">
        <v>106</v>
      </c>
      <c r="G19" s="9">
        <f>SUM(G69)</f>
        <v>6637</v>
      </c>
      <c r="H19" s="9">
        <f>SUM(H69)</f>
        <v>35000</v>
      </c>
      <c r="J19" s="12">
        <f>SUM(P19-E19)</f>
        <v>115290</v>
      </c>
      <c r="K19" s="12">
        <f>SUM(Q19-F19)</f>
        <v>-81</v>
      </c>
      <c r="L19" s="12">
        <f>SUM(R19-G19)</f>
        <v>1900</v>
      </c>
      <c r="M19" s="12">
        <f>SUM(S19-H19)</f>
        <v>0</v>
      </c>
      <c r="P19" s="9">
        <v>154104</v>
      </c>
      <c r="Q19" s="9">
        <v>25</v>
      </c>
      <c r="R19" s="9">
        <v>8537</v>
      </c>
      <c r="S19" s="9">
        <v>35000</v>
      </c>
      <c r="U19" s="15">
        <f>SUM(P19/E19*100)</f>
        <v>397.03199876333287</v>
      </c>
      <c r="V19" s="15">
        <f>SUM(Q19/F19*100)</f>
        <v>23.584905660377359</v>
      </c>
      <c r="W19" s="15">
        <f>SUM(R19/G19*100)</f>
        <v>128.62739189392798</v>
      </c>
      <c r="X19" s="15">
        <f>SUM(S19/H19*100)</f>
        <v>100</v>
      </c>
    </row>
    <row r="20" spans="1:29" x14ac:dyDescent="0.25">
      <c r="B20">
        <v>45</v>
      </c>
      <c r="C20" t="s">
        <v>30</v>
      </c>
      <c r="E20" s="9">
        <v>0</v>
      </c>
      <c r="F20" s="9">
        <v>0</v>
      </c>
      <c r="G20" s="9">
        <v>0</v>
      </c>
      <c r="H20" s="9">
        <v>0</v>
      </c>
      <c r="J20" s="12">
        <f>SUM(P20-E20)</f>
        <v>11174</v>
      </c>
      <c r="K20" s="12">
        <f t="shared" ref="K20" si="7">SUM(Q20-F20)</f>
        <v>0</v>
      </c>
      <c r="L20" s="12">
        <f t="shared" ref="L20" si="8">SUM(R20-G20)</f>
        <v>0</v>
      </c>
      <c r="M20" s="12">
        <f t="shared" ref="M20" si="9">SUM(S20-H20)</f>
        <v>0</v>
      </c>
      <c r="P20" s="9">
        <v>11174</v>
      </c>
      <c r="Q20" s="9">
        <v>0</v>
      </c>
      <c r="R20" s="9">
        <v>0</v>
      </c>
      <c r="S20" s="9">
        <v>0</v>
      </c>
      <c r="U20" s="15">
        <v>0</v>
      </c>
      <c r="V20" s="15">
        <v>0</v>
      </c>
      <c r="W20" s="15">
        <v>0</v>
      </c>
      <c r="X20" s="15">
        <v>0</v>
      </c>
    </row>
    <row r="21" spans="1:29" x14ac:dyDescent="0.25">
      <c r="E21" s="9"/>
      <c r="F21" s="9"/>
      <c r="G21" s="9"/>
      <c r="H21" s="9"/>
      <c r="J21" s="12"/>
      <c r="K21" s="12"/>
      <c r="L21" s="12"/>
      <c r="M21" s="12"/>
      <c r="P21" s="9"/>
      <c r="Q21" s="9"/>
      <c r="R21" s="9"/>
      <c r="S21" s="9"/>
      <c r="U21" s="15"/>
      <c r="V21" s="15"/>
      <c r="W21" s="15"/>
      <c r="X21" s="15"/>
    </row>
    <row r="26" spans="1:29" ht="21" x14ac:dyDescent="0.35">
      <c r="E26" s="30" t="s">
        <v>39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28"/>
      <c r="Z26" s="28"/>
      <c r="AA26" s="28"/>
      <c r="AB26" s="28"/>
      <c r="AC26" s="28"/>
    </row>
    <row r="29" spans="1:29" ht="21" x14ac:dyDescent="0.35">
      <c r="A29" s="28"/>
      <c r="B29" s="28"/>
      <c r="C29" s="28"/>
      <c r="D29" s="28"/>
      <c r="E29" s="30" t="s">
        <v>34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1" spans="1:29" ht="14.25" customHeight="1" x14ac:dyDescent="0.25"/>
    <row r="33" spans="2:24" ht="15.75" x14ac:dyDescent="0.25">
      <c r="E33" s="31" t="s">
        <v>40</v>
      </c>
      <c r="F33" s="31"/>
      <c r="G33" s="31"/>
      <c r="H33" s="31"/>
      <c r="J33" s="32" t="s">
        <v>4</v>
      </c>
      <c r="K33" s="32"/>
      <c r="L33" s="32"/>
      <c r="M33" s="32"/>
      <c r="P33" s="31" t="s">
        <v>33</v>
      </c>
      <c r="Q33" s="31"/>
      <c r="R33" s="31"/>
      <c r="S33" s="31"/>
      <c r="U33" s="32" t="s">
        <v>5</v>
      </c>
      <c r="V33" s="32"/>
      <c r="W33" s="32"/>
      <c r="X33" s="32"/>
    </row>
    <row r="34" spans="2:24" x14ac:dyDescent="0.25">
      <c r="E34" s="16">
        <v>11</v>
      </c>
      <c r="F34" s="16">
        <v>25</v>
      </c>
      <c r="G34" s="16">
        <v>55</v>
      </c>
      <c r="H34" s="16">
        <v>29</v>
      </c>
      <c r="I34" s="16"/>
      <c r="J34" s="16">
        <v>11</v>
      </c>
      <c r="K34" s="16">
        <v>25</v>
      </c>
      <c r="L34" s="16">
        <v>55</v>
      </c>
      <c r="M34" s="16">
        <v>29</v>
      </c>
      <c r="P34" s="16">
        <v>11</v>
      </c>
      <c r="Q34" s="16">
        <v>25</v>
      </c>
      <c r="R34" s="16">
        <v>55</v>
      </c>
      <c r="S34" s="16">
        <v>29</v>
      </c>
      <c r="T34" s="16"/>
      <c r="U34" s="16">
        <v>11</v>
      </c>
      <c r="V34" s="16">
        <v>25</v>
      </c>
      <c r="W34" s="16">
        <v>55</v>
      </c>
      <c r="X34" s="16">
        <v>29</v>
      </c>
    </row>
    <row r="35" spans="2:24" x14ac:dyDescent="0.25">
      <c r="D35" s="23">
        <f>SUM(E35:H35)</f>
        <v>1995975</v>
      </c>
      <c r="E35" s="21">
        <f>SUM(E37+E45)</f>
        <v>1936304</v>
      </c>
      <c r="F35" s="21">
        <f>SUM(F45+F37)</f>
        <v>41213</v>
      </c>
      <c r="G35" s="21">
        <f>SUM(G37+G45)</f>
        <v>5958</v>
      </c>
      <c r="H35" s="21">
        <f>SUM(H37+H45)</f>
        <v>12500</v>
      </c>
      <c r="I35" s="24"/>
      <c r="J35" s="23">
        <f>SUM(J37+J45)</f>
        <v>-70833</v>
      </c>
      <c r="K35" s="23">
        <f>SUM(K37+K45)</f>
        <v>-6028</v>
      </c>
      <c r="L35" s="23">
        <f>SUM(L37+L45)</f>
        <v>1630</v>
      </c>
      <c r="M35" s="23">
        <f>SUM(M37+M45)</f>
        <v>0</v>
      </c>
      <c r="N35" s="24"/>
      <c r="O35" s="23">
        <f>SUM(P35:S35)</f>
        <v>1920744</v>
      </c>
      <c r="P35" s="21">
        <f>SUM(P37+P45)</f>
        <v>1865471</v>
      </c>
      <c r="Q35" s="21">
        <f>SUM(Q37+Q45)</f>
        <v>35185</v>
      </c>
      <c r="R35" s="21">
        <f>SUM(R37+R45)</f>
        <v>7588</v>
      </c>
      <c r="S35" s="21">
        <f>SUM(S37+S45)</f>
        <v>12500</v>
      </c>
      <c r="U35" s="29"/>
      <c r="V35" s="12"/>
      <c r="W35" s="12"/>
      <c r="X35" s="12"/>
    </row>
    <row r="36" spans="2:24" x14ac:dyDescent="0.25">
      <c r="E36" s="9"/>
      <c r="F36" s="9"/>
      <c r="G36" s="9"/>
      <c r="H36" s="9"/>
      <c r="J36" s="12"/>
      <c r="K36" s="12"/>
      <c r="L36" s="12"/>
      <c r="M36" s="12"/>
      <c r="P36" s="9"/>
      <c r="Q36" s="9"/>
      <c r="R36" s="9"/>
      <c r="S36" s="9"/>
      <c r="U36" s="12"/>
      <c r="V36" s="12"/>
      <c r="W36" s="12"/>
      <c r="X36" s="12"/>
    </row>
    <row r="37" spans="2:24" ht="15.75" x14ac:dyDescent="0.25">
      <c r="B37" s="2">
        <v>3</v>
      </c>
      <c r="C37" s="2" t="s">
        <v>31</v>
      </c>
      <c r="E37" s="11">
        <f>SUM(E38:E42)</f>
        <v>1911610</v>
      </c>
      <c r="F37" s="11">
        <f>SUM(F39:F42)</f>
        <v>41107</v>
      </c>
      <c r="G37" s="11">
        <f>SUM(G39:G42)</f>
        <v>5958</v>
      </c>
      <c r="H37" s="11">
        <f>SUM(H39:H42)</f>
        <v>12500</v>
      </c>
      <c r="I37" s="2"/>
      <c r="J37" s="13">
        <f>SUM(J39:J42)</f>
        <v>-112388</v>
      </c>
      <c r="K37" s="13">
        <f>SUM(K39:K42)</f>
        <v>-5947</v>
      </c>
      <c r="L37" s="13">
        <f>SUM(L39:L42)</f>
        <v>1630</v>
      </c>
      <c r="M37" s="13">
        <f>SUM(M39:M42)</f>
        <v>0</v>
      </c>
      <c r="P37" s="11">
        <f>SUM(P39:P42)</f>
        <v>1799222</v>
      </c>
      <c r="Q37" s="11">
        <f>SUM(Q39:Q42)</f>
        <v>35160</v>
      </c>
      <c r="R37" s="11">
        <f>SUM(R39:R42)</f>
        <v>7588</v>
      </c>
      <c r="S37" s="11">
        <f>SUM(S39:S42)</f>
        <v>12500</v>
      </c>
      <c r="T37" s="2"/>
      <c r="U37" s="14">
        <f>SUM(P37/E37*100)</f>
        <v>94.120767311323959</v>
      </c>
      <c r="V37" s="14">
        <f>SUM(Q37/F37*100)</f>
        <v>85.532877612085528</v>
      </c>
      <c r="W37" s="14">
        <v>0</v>
      </c>
      <c r="X37" s="14">
        <f>SUM(S37/H37*100)</f>
        <v>100</v>
      </c>
    </row>
    <row r="38" spans="2:24" x14ac:dyDescent="0.25">
      <c r="E38" s="9"/>
      <c r="F38" s="9"/>
      <c r="G38" s="9"/>
      <c r="H38" s="9"/>
      <c r="J38" s="12"/>
      <c r="K38" s="12"/>
      <c r="L38" s="12"/>
      <c r="M38" s="12"/>
      <c r="P38" s="9"/>
      <c r="Q38" s="9"/>
      <c r="R38" s="9"/>
      <c r="S38" s="9"/>
      <c r="U38" s="15"/>
      <c r="V38" s="15"/>
      <c r="W38" s="15"/>
      <c r="X38" s="15"/>
    </row>
    <row r="39" spans="2:24" x14ac:dyDescent="0.25">
      <c r="B39">
        <v>31</v>
      </c>
      <c r="C39" t="s">
        <v>24</v>
      </c>
      <c r="E39" s="9">
        <v>1479883</v>
      </c>
      <c r="F39" s="9">
        <v>5310</v>
      </c>
      <c r="G39" s="9">
        <v>5816</v>
      </c>
      <c r="H39" s="9">
        <v>10500</v>
      </c>
      <c r="J39" s="12">
        <f>SUM(P39-E39)</f>
        <v>-51109</v>
      </c>
      <c r="K39" s="12">
        <f t="shared" ref="K39:M42" si="10">SUM(Q39-F39)</f>
        <v>-1455</v>
      </c>
      <c r="L39" s="12">
        <f t="shared" si="10"/>
        <v>1590</v>
      </c>
      <c r="M39" s="12">
        <f t="shared" si="10"/>
        <v>0</v>
      </c>
      <c r="P39" s="9">
        <v>1428774</v>
      </c>
      <c r="Q39" s="9">
        <v>3855</v>
      </c>
      <c r="R39" s="9">
        <v>7406</v>
      </c>
      <c r="S39" s="9">
        <v>10500</v>
      </c>
      <c r="U39" s="15">
        <f t="shared" ref="U39:X40" si="11">SUM(P39/E39*100)</f>
        <v>96.546416169386362</v>
      </c>
      <c r="V39" s="15">
        <f t="shared" si="11"/>
        <v>72.598870056497177</v>
      </c>
      <c r="W39" s="15">
        <f t="shared" si="11"/>
        <v>127.33837689133425</v>
      </c>
      <c r="X39" s="15">
        <f t="shared" si="11"/>
        <v>100</v>
      </c>
    </row>
    <row r="40" spans="2:24" x14ac:dyDescent="0.25">
      <c r="B40">
        <v>32</v>
      </c>
      <c r="C40" t="s">
        <v>25</v>
      </c>
      <c r="E40" s="9">
        <v>420000</v>
      </c>
      <c r="F40" s="9">
        <v>35415</v>
      </c>
      <c r="G40" s="9">
        <v>142</v>
      </c>
      <c r="H40" s="9">
        <v>2000</v>
      </c>
      <c r="J40" s="12">
        <f t="shared" ref="J40:J42" si="12">SUM(P40-E40)</f>
        <v>-51602</v>
      </c>
      <c r="K40" s="12">
        <f t="shared" si="10"/>
        <v>-4492</v>
      </c>
      <c r="L40" s="12">
        <f>SUM(R40-G40)</f>
        <v>40</v>
      </c>
      <c r="M40" s="12">
        <f t="shared" si="10"/>
        <v>0</v>
      </c>
      <c r="P40" s="9">
        <v>368398</v>
      </c>
      <c r="Q40" s="9">
        <v>30923</v>
      </c>
      <c r="R40" s="9">
        <v>182</v>
      </c>
      <c r="S40" s="9">
        <v>2000</v>
      </c>
      <c r="U40" s="15">
        <f t="shared" si="11"/>
        <v>87.71380952380953</v>
      </c>
      <c r="V40" s="15">
        <f t="shared" si="11"/>
        <v>87.316108993364395</v>
      </c>
      <c r="W40" s="15">
        <f t="shared" si="11"/>
        <v>128.16901408450704</v>
      </c>
      <c r="X40" s="15">
        <f t="shared" si="11"/>
        <v>100</v>
      </c>
    </row>
    <row r="41" spans="2:24" x14ac:dyDescent="0.25">
      <c r="B41">
        <v>34</v>
      </c>
      <c r="C41" t="s">
        <v>26</v>
      </c>
      <c r="E41" s="9">
        <v>3100</v>
      </c>
      <c r="F41" s="9">
        <v>382</v>
      </c>
      <c r="G41" s="9">
        <v>0</v>
      </c>
      <c r="H41" s="9">
        <v>0</v>
      </c>
      <c r="J41" s="12">
        <f t="shared" si="12"/>
        <v>-1050</v>
      </c>
      <c r="K41" s="12">
        <f t="shared" si="10"/>
        <v>0</v>
      </c>
      <c r="L41" s="12">
        <f t="shared" si="10"/>
        <v>0</v>
      </c>
      <c r="M41" s="12">
        <f t="shared" si="10"/>
        <v>0</v>
      </c>
      <c r="P41" s="9">
        <v>2050</v>
      </c>
      <c r="Q41" s="9">
        <v>382</v>
      </c>
      <c r="R41" s="9">
        <v>0</v>
      </c>
      <c r="S41" s="9">
        <v>0</v>
      </c>
      <c r="U41" s="15">
        <f>SUM(P41/E41*100)</f>
        <v>66.129032258064512</v>
      </c>
      <c r="V41" s="15">
        <f>SUM(Q41/F41*100)</f>
        <v>100</v>
      </c>
      <c r="W41" s="15">
        <v>0</v>
      </c>
      <c r="X41" s="15">
        <v>0</v>
      </c>
    </row>
    <row r="42" spans="2:24" x14ac:dyDescent="0.25">
      <c r="B42">
        <v>38</v>
      </c>
      <c r="C42" t="s">
        <v>27</v>
      </c>
      <c r="E42" s="9">
        <v>8627</v>
      </c>
      <c r="F42" s="9">
        <v>0</v>
      </c>
      <c r="G42" s="9">
        <v>0</v>
      </c>
      <c r="H42" s="9">
        <v>0</v>
      </c>
      <c r="J42" s="12">
        <f t="shared" si="12"/>
        <v>-8627</v>
      </c>
      <c r="K42" s="12">
        <f t="shared" si="10"/>
        <v>0</v>
      </c>
      <c r="L42" s="12">
        <f t="shared" si="10"/>
        <v>0</v>
      </c>
      <c r="M42" s="12">
        <f t="shared" si="10"/>
        <v>0</v>
      </c>
      <c r="P42" s="9">
        <v>0</v>
      </c>
      <c r="Q42" s="9">
        <v>0</v>
      </c>
      <c r="R42" s="9">
        <v>0</v>
      </c>
      <c r="S42" s="9">
        <v>0</v>
      </c>
      <c r="U42" s="15">
        <f>SUM(P42/E42*100)</f>
        <v>0</v>
      </c>
      <c r="V42" s="15">
        <v>0</v>
      </c>
      <c r="W42" s="15">
        <v>0</v>
      </c>
      <c r="X42" s="15">
        <v>0</v>
      </c>
    </row>
    <row r="43" spans="2:24" x14ac:dyDescent="0.25">
      <c r="E43" s="9"/>
      <c r="F43" s="9"/>
      <c r="G43" s="9"/>
      <c r="H43" s="9"/>
      <c r="J43" s="12"/>
      <c r="K43" s="12"/>
      <c r="L43" s="12"/>
      <c r="M43" s="12"/>
      <c r="P43" s="9"/>
      <c r="Q43" s="9"/>
      <c r="R43" s="9"/>
      <c r="S43" s="9"/>
      <c r="U43" s="12"/>
      <c r="V43" s="12"/>
      <c r="W43" s="12"/>
      <c r="X43" s="12"/>
    </row>
    <row r="44" spans="2:24" x14ac:dyDescent="0.25">
      <c r="E44" s="9"/>
      <c r="F44" s="9"/>
      <c r="G44" s="9"/>
      <c r="H44" s="9"/>
      <c r="J44" s="12"/>
      <c r="K44" s="12"/>
      <c r="L44" s="12"/>
      <c r="M44" s="12"/>
      <c r="P44" s="9"/>
      <c r="Q44" s="9"/>
      <c r="R44" s="9"/>
      <c r="S44" s="9"/>
      <c r="U44" s="12"/>
      <c r="V44" s="12"/>
      <c r="W44" s="12"/>
      <c r="X44" s="12"/>
    </row>
    <row r="45" spans="2:24" ht="15.75" x14ac:dyDescent="0.25">
      <c r="B45" s="2">
        <v>4</v>
      </c>
      <c r="C45" s="2" t="s">
        <v>28</v>
      </c>
      <c r="D45" s="2"/>
      <c r="E45" s="11">
        <f>SUM(E47:E48)</f>
        <v>24694</v>
      </c>
      <c r="F45" s="11">
        <f>SUM(F47:F48)</f>
        <v>106</v>
      </c>
      <c r="G45" s="11">
        <f>SUM(G47:G48)</f>
        <v>0</v>
      </c>
      <c r="H45" s="11">
        <f>SUM(H47:H48)</f>
        <v>0</v>
      </c>
      <c r="I45" s="2"/>
      <c r="J45" s="13">
        <f>SUM(J47:J48)</f>
        <v>41555</v>
      </c>
      <c r="K45" s="13">
        <f>SUM(K47:K48)</f>
        <v>-81</v>
      </c>
      <c r="L45" s="13">
        <f t="shared" ref="L45:L48" si="13">SUM(R45-G45)</f>
        <v>0</v>
      </c>
      <c r="M45" s="13">
        <f t="shared" ref="M45:M48" si="14">SUM(S45-H45)</f>
        <v>0</v>
      </c>
      <c r="P45" s="11">
        <f>SUM(P47:P48)</f>
        <v>66249</v>
      </c>
      <c r="Q45" s="11">
        <f>SUM(Q47:Q48)</f>
        <v>25</v>
      </c>
      <c r="R45" s="11">
        <v>0</v>
      </c>
      <c r="S45" s="11">
        <v>0</v>
      </c>
      <c r="T45" s="2"/>
      <c r="U45" s="14">
        <f>SUM(P45/E45*100)</f>
        <v>268.2797440673848</v>
      </c>
      <c r="V45" s="14">
        <f>SUM(Q45/F45*100)</f>
        <v>23.584905660377359</v>
      </c>
      <c r="W45" s="14">
        <v>0</v>
      </c>
      <c r="X45" s="14">
        <v>0</v>
      </c>
    </row>
    <row r="46" spans="2:24" x14ac:dyDescent="0.25">
      <c r="E46" s="9"/>
      <c r="F46" s="9"/>
      <c r="G46" s="9"/>
      <c r="H46" s="9"/>
      <c r="J46" s="12"/>
      <c r="K46" s="12"/>
      <c r="L46" s="12"/>
      <c r="M46" s="12"/>
      <c r="P46" s="9"/>
      <c r="Q46" s="9"/>
      <c r="R46" s="9"/>
      <c r="S46" s="9"/>
      <c r="U46" s="15"/>
      <c r="V46" s="15"/>
      <c r="W46" s="15"/>
      <c r="X46" s="15"/>
    </row>
    <row r="47" spans="2:24" x14ac:dyDescent="0.25">
      <c r="B47">
        <v>42</v>
      </c>
      <c r="C47" t="s">
        <v>29</v>
      </c>
      <c r="E47" s="9">
        <v>24694</v>
      </c>
      <c r="F47" s="9">
        <v>106</v>
      </c>
      <c r="G47" s="9">
        <v>0</v>
      </c>
      <c r="H47" s="9">
        <v>0</v>
      </c>
      <c r="J47" s="12">
        <f>SUM(P47-E47)</f>
        <v>30381</v>
      </c>
      <c r="K47" s="12">
        <f t="shared" ref="K47:K48" si="15">SUM(Q47-F47)</f>
        <v>-81</v>
      </c>
      <c r="L47" s="12">
        <f t="shared" si="13"/>
        <v>0</v>
      </c>
      <c r="M47" s="12">
        <f t="shared" si="14"/>
        <v>0</v>
      </c>
      <c r="P47" s="9">
        <v>55075</v>
      </c>
      <c r="Q47" s="9">
        <v>25</v>
      </c>
      <c r="R47" s="9">
        <v>0</v>
      </c>
      <c r="S47" s="9">
        <v>0</v>
      </c>
      <c r="U47" s="15">
        <f>SUM(P47/E47*100)</f>
        <v>223.02988580221916</v>
      </c>
      <c r="V47" s="15">
        <f>SUM(Q47/F47*100)</f>
        <v>23.584905660377359</v>
      </c>
      <c r="W47" s="15">
        <v>0</v>
      </c>
      <c r="X47" s="15">
        <v>0</v>
      </c>
    </row>
    <row r="48" spans="2:24" x14ac:dyDescent="0.25">
      <c r="B48">
        <v>45</v>
      </c>
      <c r="C48" t="s">
        <v>30</v>
      </c>
      <c r="E48" s="9">
        <v>0</v>
      </c>
      <c r="F48" s="9">
        <v>0</v>
      </c>
      <c r="G48" s="9">
        <v>0</v>
      </c>
      <c r="H48" s="9">
        <v>0</v>
      </c>
      <c r="J48" s="12">
        <f t="shared" ref="J48" si="16">SUM(P48-E48)</f>
        <v>11174</v>
      </c>
      <c r="K48" s="12">
        <f t="shared" si="15"/>
        <v>0</v>
      </c>
      <c r="L48" s="12">
        <f t="shared" si="13"/>
        <v>0</v>
      </c>
      <c r="M48" s="12">
        <f t="shared" si="14"/>
        <v>0</v>
      </c>
      <c r="P48" s="9">
        <v>11174</v>
      </c>
      <c r="Q48" s="9">
        <v>0</v>
      </c>
      <c r="R48" s="9">
        <v>0</v>
      </c>
      <c r="S48" s="9">
        <v>0</v>
      </c>
      <c r="U48" s="15">
        <v>0</v>
      </c>
      <c r="V48" s="15">
        <v>0</v>
      </c>
      <c r="W48" s="15">
        <v>0</v>
      </c>
      <c r="X48" s="15">
        <v>0</v>
      </c>
    </row>
    <row r="54" spans="1:25" ht="21" x14ac:dyDescent="0.35">
      <c r="A54" s="28"/>
      <c r="B54" s="28"/>
      <c r="C54" s="28"/>
      <c r="D54" s="28"/>
      <c r="E54" s="30" t="s">
        <v>32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28"/>
    </row>
    <row r="56" spans="1:25" ht="15.75" x14ac:dyDescent="0.25">
      <c r="E56" s="31" t="s">
        <v>40</v>
      </c>
      <c r="F56" s="31"/>
      <c r="G56" s="31"/>
      <c r="H56" s="31"/>
      <c r="I56" s="17"/>
      <c r="J56" s="32" t="s">
        <v>4</v>
      </c>
      <c r="K56" s="32"/>
      <c r="L56" s="32"/>
      <c r="M56" s="32"/>
      <c r="P56" s="31" t="s">
        <v>33</v>
      </c>
      <c r="Q56" s="31"/>
      <c r="R56" s="31"/>
      <c r="S56" s="31"/>
      <c r="T56" s="17"/>
      <c r="U56" s="32" t="s">
        <v>5</v>
      </c>
      <c r="V56" s="32"/>
      <c r="W56" s="32"/>
      <c r="X56" s="32"/>
      <c r="Y56" s="10"/>
    </row>
    <row r="57" spans="1:25" x14ac:dyDescent="0.25">
      <c r="E57" s="16">
        <v>11</v>
      </c>
      <c r="F57" s="16">
        <v>25</v>
      </c>
      <c r="G57" s="16">
        <v>55</v>
      </c>
      <c r="H57" s="16">
        <v>29</v>
      </c>
      <c r="I57" s="16"/>
      <c r="J57" s="16">
        <v>11</v>
      </c>
      <c r="K57" s="16">
        <v>25</v>
      </c>
      <c r="L57" s="16">
        <v>55</v>
      </c>
      <c r="M57" s="16">
        <v>29</v>
      </c>
      <c r="P57" s="16">
        <v>11</v>
      </c>
      <c r="Q57" s="16">
        <v>25</v>
      </c>
      <c r="R57" s="16">
        <v>55</v>
      </c>
      <c r="S57" s="16">
        <v>29</v>
      </c>
      <c r="T57" s="16"/>
      <c r="U57" s="16">
        <v>11</v>
      </c>
      <c r="V57" s="16">
        <v>25</v>
      </c>
      <c r="W57" s="16">
        <v>55</v>
      </c>
      <c r="X57" s="16">
        <v>29</v>
      </c>
    </row>
    <row r="58" spans="1:25" ht="15.75" x14ac:dyDescent="0.25">
      <c r="D58">
        <f>SUM(E58:H58)</f>
        <v>235041</v>
      </c>
      <c r="E58" s="21">
        <f>SUM(E60+E67)</f>
        <v>92906</v>
      </c>
      <c r="F58" s="21">
        <f>SUM(F60+F67)</f>
        <v>72262</v>
      </c>
      <c r="G58" s="21">
        <f>SUM(G60+G67)</f>
        <v>21236</v>
      </c>
      <c r="H58" s="21">
        <f>SUM(H60+H67)</f>
        <v>48637</v>
      </c>
      <c r="I58" s="22"/>
      <c r="J58" s="23">
        <f>SUM(J60+J67)</f>
        <v>84100</v>
      </c>
      <c r="K58" s="23">
        <f>SUM(K60+K67)</f>
        <v>-19594</v>
      </c>
      <c r="L58" s="23">
        <f>SUM(L60+L67)</f>
        <v>2656</v>
      </c>
      <c r="M58" s="23">
        <f>SUM(M60+M67)</f>
        <v>0</v>
      </c>
      <c r="N58" s="24"/>
      <c r="O58" s="24">
        <f>SUM(P58:S58)</f>
        <v>302203</v>
      </c>
      <c r="P58" s="21">
        <f>SUM(P60+P67)</f>
        <v>177006</v>
      </c>
      <c r="Q58" s="21">
        <f>SUM(Q60+Q67)</f>
        <v>52668</v>
      </c>
      <c r="R58" s="21">
        <f>SUM(R60+R67)</f>
        <v>23892</v>
      </c>
      <c r="S58" s="21">
        <f>SUM(S60+S67)</f>
        <v>48637</v>
      </c>
      <c r="T58" s="2"/>
      <c r="U58" s="12"/>
      <c r="V58" s="12"/>
      <c r="W58" s="12"/>
      <c r="X58" s="12"/>
    </row>
    <row r="59" spans="1:25" x14ac:dyDescent="0.25">
      <c r="E59" s="9"/>
      <c r="F59" s="9"/>
      <c r="G59" s="9"/>
      <c r="H59" s="9"/>
      <c r="J59" s="12"/>
      <c r="K59" s="12"/>
      <c r="L59" s="12"/>
      <c r="M59" s="12"/>
      <c r="P59" s="9"/>
      <c r="Q59" s="9"/>
      <c r="R59" s="9"/>
      <c r="S59" s="9"/>
      <c r="U59" s="12"/>
      <c r="V59" s="12"/>
      <c r="W59" s="12"/>
      <c r="X59" s="12"/>
    </row>
    <row r="60" spans="1:25" ht="15.75" x14ac:dyDescent="0.25">
      <c r="B60" s="2">
        <v>3</v>
      </c>
      <c r="C60" s="2" t="s">
        <v>31</v>
      </c>
      <c r="D60" s="2"/>
      <c r="E60" s="11">
        <f>SUM(E62:E64)</f>
        <v>78786</v>
      </c>
      <c r="F60" s="11">
        <f>SUM(F62:F64)</f>
        <v>72262</v>
      </c>
      <c r="G60" s="11">
        <f>SUM(G62:G64)</f>
        <v>14599</v>
      </c>
      <c r="H60" s="11">
        <f>SUM(H62:H64)</f>
        <v>13637</v>
      </c>
      <c r="I60" s="2"/>
      <c r="J60" s="13">
        <f>SUM(P60-E60)</f>
        <v>-809</v>
      </c>
      <c r="K60" s="13">
        <f>SUM(Q60-F60)</f>
        <v>-19594</v>
      </c>
      <c r="L60" s="13">
        <f>SUM(R60-G60)</f>
        <v>756</v>
      </c>
      <c r="M60" s="13">
        <f>SUM(S60-H60)</f>
        <v>0</v>
      </c>
      <c r="P60" s="11">
        <f>SUM(P62:P64)</f>
        <v>77977</v>
      </c>
      <c r="Q60" s="11">
        <f>SUM(Q62:Q64)</f>
        <v>52668</v>
      </c>
      <c r="R60" s="11">
        <f>SUM(R62:R64)</f>
        <v>15355</v>
      </c>
      <c r="S60" s="11">
        <f>SUM(S62:S64)</f>
        <v>13637</v>
      </c>
      <c r="T60" s="2"/>
      <c r="U60" s="14">
        <f>SUM(P60/E60*100)</f>
        <v>98.973167821694204</v>
      </c>
      <c r="V60" s="14">
        <f>SUM(Q60/F60*100)</f>
        <v>72.884780382497027</v>
      </c>
      <c r="W60" s="14">
        <f>SUM(R60/G60*100)</f>
        <v>105.17843687923832</v>
      </c>
      <c r="X60" s="14">
        <f>SUM(S60/H60*100)</f>
        <v>100</v>
      </c>
    </row>
    <row r="61" spans="1:25" x14ac:dyDescent="0.25">
      <c r="E61" s="9"/>
      <c r="F61" s="9"/>
      <c r="G61" s="9"/>
      <c r="H61" s="9"/>
      <c r="J61" s="12"/>
      <c r="K61" s="12"/>
      <c r="L61" s="12"/>
      <c r="M61" s="12"/>
      <c r="P61" s="9"/>
      <c r="Q61" s="9"/>
      <c r="R61" s="9"/>
      <c r="S61" s="9"/>
      <c r="U61" s="15"/>
      <c r="V61" s="15"/>
      <c r="W61" s="15"/>
      <c r="X61" s="15"/>
    </row>
    <row r="62" spans="1:25" x14ac:dyDescent="0.25">
      <c r="B62">
        <v>32</v>
      </c>
      <c r="C62" t="s">
        <v>25</v>
      </c>
      <c r="E62" s="9">
        <v>78786</v>
      </c>
      <c r="F62" s="9">
        <v>72262</v>
      </c>
      <c r="G62" s="9">
        <v>14599</v>
      </c>
      <c r="H62" s="9">
        <v>13637</v>
      </c>
      <c r="J62" s="12">
        <f>SUM(P62-E62)</f>
        <v>-809</v>
      </c>
      <c r="K62" s="12">
        <f>SUM(Q62-F62)</f>
        <v>-19594</v>
      </c>
      <c r="L62" s="12">
        <f>SUM(R62-G62)</f>
        <v>756</v>
      </c>
      <c r="M62" s="12">
        <f>SUM(S62-H62)</f>
        <v>0</v>
      </c>
      <c r="P62" s="9">
        <v>77977</v>
      </c>
      <c r="Q62" s="9">
        <v>52668</v>
      </c>
      <c r="R62" s="9">
        <v>15355</v>
      </c>
      <c r="S62" s="9">
        <v>13637</v>
      </c>
      <c r="U62" s="15">
        <f>SUM(P62/E62*100)</f>
        <v>98.973167821694204</v>
      </c>
      <c r="V62" s="15">
        <f>SUM(Q62/F62*100)</f>
        <v>72.884780382497027</v>
      </c>
      <c r="W62" s="15">
        <f>SUM(R62/G62*100)</f>
        <v>105.17843687923832</v>
      </c>
      <c r="X62" s="15">
        <f>SUM(S62/H62*100)</f>
        <v>100</v>
      </c>
    </row>
    <row r="63" spans="1:25" x14ac:dyDescent="0.25">
      <c r="B63">
        <v>34</v>
      </c>
      <c r="C63" t="s">
        <v>26</v>
      </c>
      <c r="E63" s="9">
        <v>0</v>
      </c>
      <c r="F63" s="9">
        <v>0</v>
      </c>
      <c r="G63" s="9">
        <v>0</v>
      </c>
      <c r="H63" s="9">
        <v>0</v>
      </c>
      <c r="J63" s="12">
        <f t="shared" ref="J63:M64" si="17">SUM(P63-E63)</f>
        <v>0</v>
      </c>
      <c r="K63" s="12">
        <f t="shared" si="17"/>
        <v>0</v>
      </c>
      <c r="L63" s="12">
        <f t="shared" si="17"/>
        <v>0</v>
      </c>
      <c r="M63" s="12">
        <f t="shared" si="17"/>
        <v>0</v>
      </c>
      <c r="P63" s="9">
        <v>0</v>
      </c>
      <c r="Q63" s="9">
        <v>0</v>
      </c>
      <c r="R63" s="9">
        <v>0</v>
      </c>
      <c r="S63" s="9">
        <v>0</v>
      </c>
      <c r="U63" s="15">
        <v>0</v>
      </c>
      <c r="V63" s="15">
        <v>0</v>
      </c>
      <c r="W63" s="15">
        <v>0</v>
      </c>
      <c r="X63" s="15">
        <v>0</v>
      </c>
    </row>
    <row r="64" spans="1:25" x14ac:dyDescent="0.25">
      <c r="B64">
        <v>38</v>
      </c>
      <c r="C64" t="s">
        <v>27</v>
      </c>
      <c r="E64" s="9">
        <v>0</v>
      </c>
      <c r="F64" s="9">
        <v>0</v>
      </c>
      <c r="G64" s="9">
        <v>0</v>
      </c>
      <c r="H64" s="9">
        <v>0</v>
      </c>
      <c r="J64" s="12">
        <f t="shared" si="17"/>
        <v>0</v>
      </c>
      <c r="K64" s="12">
        <f t="shared" si="17"/>
        <v>0</v>
      </c>
      <c r="L64" s="12">
        <f t="shared" si="17"/>
        <v>0</v>
      </c>
      <c r="M64" s="12">
        <f t="shared" si="17"/>
        <v>0</v>
      </c>
      <c r="P64" s="9">
        <v>0</v>
      </c>
      <c r="Q64" s="9">
        <v>0</v>
      </c>
      <c r="R64" s="9">
        <v>0</v>
      </c>
      <c r="S64" s="9">
        <v>0</v>
      </c>
      <c r="U64" s="15">
        <v>0</v>
      </c>
      <c r="V64" s="15">
        <v>0</v>
      </c>
      <c r="W64" s="15">
        <v>0</v>
      </c>
      <c r="X64" s="15">
        <v>0</v>
      </c>
    </row>
    <row r="65" spans="2:34" x14ac:dyDescent="0.25">
      <c r="E65" s="9"/>
      <c r="F65" s="9"/>
      <c r="G65" s="9"/>
      <c r="H65" s="9"/>
      <c r="J65" s="12"/>
      <c r="K65" s="12"/>
      <c r="L65" s="12"/>
      <c r="M65" s="12"/>
      <c r="P65" s="9"/>
      <c r="Q65" s="9"/>
      <c r="R65" s="9"/>
      <c r="S65" s="9"/>
      <c r="U65" s="15"/>
      <c r="V65" s="15"/>
      <c r="W65" s="15"/>
      <c r="X65" s="15"/>
    </row>
    <row r="66" spans="2:34" x14ac:dyDescent="0.25">
      <c r="E66" s="9"/>
      <c r="F66" s="9"/>
      <c r="G66" s="9"/>
      <c r="H66" s="9"/>
      <c r="J66" s="12"/>
      <c r="K66" s="12"/>
      <c r="L66" s="12"/>
      <c r="M66" s="12"/>
      <c r="P66" s="9"/>
      <c r="Q66" s="9"/>
      <c r="R66" s="9"/>
      <c r="S66" s="9"/>
      <c r="U66" s="15"/>
      <c r="V66" s="15"/>
      <c r="W66" s="15"/>
      <c r="X66" s="15"/>
    </row>
    <row r="67" spans="2:34" ht="15.75" x14ac:dyDescent="0.25">
      <c r="B67" s="2">
        <v>4</v>
      </c>
      <c r="C67" s="2" t="s">
        <v>28</v>
      </c>
      <c r="D67" s="2"/>
      <c r="E67" s="11">
        <f>SUM(E69:E70)</f>
        <v>14120</v>
      </c>
      <c r="F67" s="11">
        <v>0</v>
      </c>
      <c r="G67" s="11">
        <f>SUM(G69:G70)</f>
        <v>6637</v>
      </c>
      <c r="H67" s="11">
        <f>SUM(H69:H70)</f>
        <v>35000</v>
      </c>
      <c r="I67" s="2"/>
      <c r="J67" s="13">
        <f t="shared" ref="J67" si="18">SUM(P67-E67)</f>
        <v>84909</v>
      </c>
      <c r="K67" s="13">
        <f t="shared" ref="K67" si="19">SUM(Q67-F67)</f>
        <v>0</v>
      </c>
      <c r="L67" s="13">
        <f t="shared" ref="L67" si="20">SUM(R67-G67)</f>
        <v>1900</v>
      </c>
      <c r="M67" s="13">
        <f t="shared" ref="M67" si="21">SUM(S67-H67)</f>
        <v>0</v>
      </c>
      <c r="P67" s="11">
        <f>SUM(P69:P70)</f>
        <v>99029</v>
      </c>
      <c r="Q67" s="11">
        <v>0</v>
      </c>
      <c r="R67" s="11">
        <f>SUM(R69:R70)</f>
        <v>8537</v>
      </c>
      <c r="S67" s="11">
        <f>SUM(S69:S70)</f>
        <v>35000</v>
      </c>
      <c r="T67" s="2"/>
      <c r="U67" s="14">
        <f>SUM(P67/E67*100)</f>
        <v>701.33852691218135</v>
      </c>
      <c r="V67" s="14">
        <v>0</v>
      </c>
      <c r="W67" s="14">
        <f>SUM(R67/G67*100)</f>
        <v>128.62739189392798</v>
      </c>
      <c r="X67" s="14">
        <v>0</v>
      </c>
    </row>
    <row r="68" spans="2:34" x14ac:dyDescent="0.25">
      <c r="E68" s="9"/>
      <c r="F68" s="9"/>
      <c r="G68" s="9"/>
      <c r="H68" s="9"/>
      <c r="J68" s="12"/>
      <c r="K68" s="12"/>
      <c r="L68" s="12"/>
      <c r="M68" s="12"/>
      <c r="P68" s="9"/>
      <c r="Q68" s="9"/>
      <c r="R68" s="9"/>
      <c r="S68" s="9"/>
      <c r="U68" s="15"/>
      <c r="V68" s="15"/>
      <c r="W68" s="15"/>
      <c r="X68" s="15"/>
    </row>
    <row r="69" spans="2:34" x14ac:dyDescent="0.25">
      <c r="B69">
        <v>42</v>
      </c>
      <c r="C69" t="s">
        <v>29</v>
      </c>
      <c r="E69" s="9">
        <v>14120</v>
      </c>
      <c r="F69" s="9">
        <v>0</v>
      </c>
      <c r="G69" s="9">
        <v>6637</v>
      </c>
      <c r="H69" s="9">
        <v>35000</v>
      </c>
      <c r="J69" s="12">
        <f>SUM(P69-E69)</f>
        <v>84909</v>
      </c>
      <c r="K69" s="12">
        <f t="shared" ref="K69" si="22">SUM(Q69-F69)</f>
        <v>0</v>
      </c>
      <c r="L69" s="12">
        <f>SUM(R69-G69)</f>
        <v>1900</v>
      </c>
      <c r="M69" s="12">
        <f>SUM(S69-H69)</f>
        <v>0</v>
      </c>
      <c r="P69" s="9">
        <v>99029</v>
      </c>
      <c r="Q69" s="9">
        <v>0</v>
      </c>
      <c r="R69" s="9">
        <v>8537</v>
      </c>
      <c r="S69" s="9">
        <v>35000</v>
      </c>
      <c r="U69" s="15">
        <f>SUM(P69/E69*100)</f>
        <v>701.33852691218135</v>
      </c>
      <c r="V69" s="15">
        <v>0</v>
      </c>
      <c r="W69" s="15">
        <f>SUM(R69/G69*100)</f>
        <v>128.62739189392798</v>
      </c>
      <c r="X69" s="15">
        <f>SUM(S69/H69*100)</f>
        <v>100</v>
      </c>
    </row>
    <row r="70" spans="2:34" x14ac:dyDescent="0.25">
      <c r="B70">
        <v>45</v>
      </c>
      <c r="C70" t="s">
        <v>30</v>
      </c>
      <c r="E70" s="9">
        <v>0</v>
      </c>
      <c r="F70" s="9">
        <v>0</v>
      </c>
      <c r="G70" s="9">
        <v>0</v>
      </c>
      <c r="H70" s="9">
        <v>0</v>
      </c>
      <c r="J70" s="12">
        <f t="shared" ref="J70" si="23">SUM(P70-E70)</f>
        <v>0</v>
      </c>
      <c r="K70" s="12">
        <f t="shared" ref="K70" si="24">SUM(Q70-F70)</f>
        <v>0</v>
      </c>
      <c r="L70" s="12">
        <f t="shared" ref="L70" si="25">SUM(R70-G70)</f>
        <v>0</v>
      </c>
      <c r="M70" s="12">
        <f t="shared" ref="M70" si="26">SUM(S70-H70)</f>
        <v>0</v>
      </c>
      <c r="P70" s="9">
        <v>0</v>
      </c>
      <c r="Q70" s="9">
        <v>0</v>
      </c>
      <c r="R70" s="9">
        <v>0</v>
      </c>
      <c r="S70" s="9">
        <v>0</v>
      </c>
      <c r="U70" s="15">
        <v>0</v>
      </c>
      <c r="V70" s="15">
        <v>0</v>
      </c>
      <c r="W70" s="15">
        <v>0</v>
      </c>
      <c r="X70" s="15">
        <v>0</v>
      </c>
    </row>
    <row r="71" spans="2:34" x14ac:dyDescent="0.25">
      <c r="U71" s="1"/>
      <c r="V71" s="1"/>
      <c r="W71" s="1"/>
      <c r="X71" s="1"/>
    </row>
    <row r="72" spans="2:34" x14ac:dyDescent="0.25">
      <c r="U72" s="1"/>
      <c r="V72" s="1"/>
      <c r="W72" s="1"/>
      <c r="X72" s="1"/>
    </row>
    <row r="74" spans="2:34" ht="21" x14ac:dyDescent="0.35">
      <c r="C74" s="28"/>
      <c r="D74" s="1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2:34" ht="21" x14ac:dyDescent="0.35">
      <c r="C75" s="1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7" spans="2:34" ht="15.75" x14ac:dyDescent="0.25">
      <c r="E77" s="31" t="s">
        <v>3</v>
      </c>
      <c r="F77" s="31"/>
      <c r="G77" s="31"/>
      <c r="H77" s="31"/>
      <c r="I77" s="17"/>
      <c r="J77" s="32" t="s">
        <v>4</v>
      </c>
      <c r="K77" s="32"/>
      <c r="L77" s="32"/>
      <c r="M77" s="32"/>
      <c r="P77" s="31" t="s">
        <v>33</v>
      </c>
      <c r="Q77" s="31"/>
      <c r="R77" s="31"/>
      <c r="S77" s="31"/>
      <c r="T77" s="17"/>
      <c r="U77" s="32" t="s">
        <v>5</v>
      </c>
      <c r="V77" s="32"/>
      <c r="W77" s="32"/>
      <c r="X77" s="32"/>
      <c r="Y77" s="10"/>
    </row>
    <row r="78" spans="2:34" x14ac:dyDescent="0.25">
      <c r="E78" s="16">
        <v>11</v>
      </c>
      <c r="F78" s="16">
        <v>25</v>
      </c>
      <c r="G78" s="16">
        <v>55</v>
      </c>
      <c r="H78" s="16">
        <v>29</v>
      </c>
      <c r="I78" s="16"/>
      <c r="J78" s="16">
        <v>11</v>
      </c>
      <c r="K78" s="16">
        <v>25</v>
      </c>
      <c r="L78" s="16">
        <v>55</v>
      </c>
      <c r="M78" s="16">
        <v>29</v>
      </c>
      <c r="P78" s="16">
        <v>11</v>
      </c>
      <c r="Q78" s="16">
        <v>25</v>
      </c>
      <c r="R78" s="16">
        <v>55</v>
      </c>
      <c r="S78" s="16">
        <v>29</v>
      </c>
      <c r="T78" s="16"/>
      <c r="U78" s="16">
        <v>11</v>
      </c>
      <c r="V78" s="16">
        <v>25</v>
      </c>
      <c r="W78" s="16">
        <v>55</v>
      </c>
      <c r="X78" s="16">
        <v>29</v>
      </c>
    </row>
    <row r="79" spans="2:34" x14ac:dyDescent="0.25">
      <c r="E79" s="21">
        <f>SUM(E81+E88)</f>
        <v>0</v>
      </c>
      <c r="F79" s="21">
        <f>SUM(F81+F88)</f>
        <v>0</v>
      </c>
      <c r="G79" s="21">
        <f>SUM(G81+G88)</f>
        <v>0</v>
      </c>
      <c r="H79" s="21">
        <f>SUM(H81+H88)</f>
        <v>0</v>
      </c>
      <c r="I79" s="24"/>
      <c r="J79" s="21">
        <f>SUM(J81+J88)</f>
        <v>0</v>
      </c>
      <c r="K79" s="21">
        <f>SUM(K81+K88)</f>
        <v>0</v>
      </c>
      <c r="L79" s="23">
        <f>SUM(L81+L88)</f>
        <v>7983</v>
      </c>
      <c r="M79" s="21">
        <f>SUM(M81+M88)</f>
        <v>0</v>
      </c>
      <c r="N79" s="24"/>
      <c r="O79" s="23">
        <f>SUM(P79:S79)</f>
        <v>7983</v>
      </c>
      <c r="P79" s="21">
        <f>SUM(P81+P88)</f>
        <v>0</v>
      </c>
      <c r="Q79" s="21">
        <f>SUM(Q81+Q88)</f>
        <v>0</v>
      </c>
      <c r="R79" s="21">
        <f>SUM(R81+R88)</f>
        <v>7983</v>
      </c>
      <c r="S79" s="21">
        <f>SUM(S81+S88)</f>
        <v>0</v>
      </c>
      <c r="T79" s="24"/>
      <c r="U79" s="23"/>
      <c r="V79" s="23"/>
      <c r="W79" s="23"/>
      <c r="X79" s="23"/>
    </row>
    <row r="80" spans="2:34" x14ac:dyDescent="0.25">
      <c r="E80" s="9"/>
      <c r="F80" s="9"/>
      <c r="G80" s="9"/>
      <c r="H80" s="9"/>
      <c r="J80" s="9"/>
      <c r="K80" s="9"/>
      <c r="L80" s="12"/>
      <c r="M80" s="9"/>
      <c r="P80" s="9"/>
      <c r="Q80" s="9"/>
      <c r="R80" s="9"/>
      <c r="S80" s="9"/>
      <c r="U80" s="12"/>
      <c r="V80" s="12"/>
      <c r="W80" s="12"/>
      <c r="X80" s="12"/>
    </row>
    <row r="81" spans="2:24" ht="15.75" x14ac:dyDescent="0.25">
      <c r="B81" s="2">
        <v>3</v>
      </c>
      <c r="C81" s="2" t="s">
        <v>31</v>
      </c>
      <c r="D81" s="2"/>
      <c r="E81" s="11">
        <f>SUM(E82:E85)</f>
        <v>0</v>
      </c>
      <c r="F81" s="11">
        <f>SUM(F82:F85)</f>
        <v>0</v>
      </c>
      <c r="G81" s="11">
        <f>SUM(G82:G85)</f>
        <v>0</v>
      </c>
      <c r="H81" s="11">
        <f>SUM(H82:H85)</f>
        <v>0</v>
      </c>
      <c r="I81" s="2"/>
      <c r="J81" s="11">
        <f>SUM(J82:J85)</f>
        <v>0</v>
      </c>
      <c r="K81" s="11">
        <f>SUM(K82:K85)</f>
        <v>0</v>
      </c>
      <c r="L81" s="13">
        <f>SUM(R81-G81)</f>
        <v>7983</v>
      </c>
      <c r="M81" s="11">
        <f>SUM(M82:M85)</f>
        <v>0</v>
      </c>
      <c r="P81" s="11">
        <f>SUM(P82:P85)</f>
        <v>0</v>
      </c>
      <c r="Q81" s="11">
        <f>SUM(Q82:Q85)</f>
        <v>0</v>
      </c>
      <c r="R81" s="11">
        <f>SUM(R83:R85)</f>
        <v>7983</v>
      </c>
      <c r="S81" s="11">
        <f>SUM(S82:S85)</f>
        <v>0</v>
      </c>
      <c r="T81" s="2"/>
      <c r="U81" s="14">
        <v>0</v>
      </c>
      <c r="V81" s="14">
        <v>0</v>
      </c>
      <c r="W81" s="14">
        <v>0</v>
      </c>
      <c r="X81" s="14">
        <v>0</v>
      </c>
    </row>
    <row r="82" spans="2:24" x14ac:dyDescent="0.25">
      <c r="E82" s="9"/>
      <c r="F82" s="9"/>
      <c r="G82" s="9"/>
      <c r="H82" s="9"/>
      <c r="J82" s="9"/>
      <c r="K82" s="9"/>
      <c r="L82" s="12"/>
      <c r="M82" s="9"/>
      <c r="P82" s="9"/>
      <c r="Q82" s="9"/>
      <c r="R82" s="9"/>
      <c r="S82" s="9"/>
      <c r="U82" s="15"/>
      <c r="V82" s="15"/>
      <c r="W82" s="15"/>
      <c r="X82" s="15"/>
    </row>
    <row r="83" spans="2:24" x14ac:dyDescent="0.25">
      <c r="B83">
        <v>32</v>
      </c>
      <c r="C83" t="s">
        <v>25</v>
      </c>
      <c r="E83" s="9">
        <v>0</v>
      </c>
      <c r="F83" s="9">
        <v>0</v>
      </c>
      <c r="G83" s="9">
        <v>0</v>
      </c>
      <c r="H83" s="9">
        <v>0</v>
      </c>
      <c r="J83" s="9">
        <v>0</v>
      </c>
      <c r="K83" s="9">
        <v>0</v>
      </c>
      <c r="L83" s="12">
        <f t="shared" ref="L83:L85" si="27">SUM(R83-G83)</f>
        <v>7983</v>
      </c>
      <c r="M83" s="9">
        <v>0</v>
      </c>
      <c r="P83" s="9">
        <v>0</v>
      </c>
      <c r="Q83" s="9">
        <v>0</v>
      </c>
      <c r="R83" s="9">
        <v>7983</v>
      </c>
      <c r="S83" s="9">
        <v>0</v>
      </c>
      <c r="U83" s="15">
        <v>0</v>
      </c>
      <c r="V83" s="15">
        <v>0</v>
      </c>
      <c r="W83" s="15">
        <v>0</v>
      </c>
      <c r="X83" s="15">
        <v>0</v>
      </c>
    </row>
    <row r="84" spans="2:24" x14ac:dyDescent="0.25">
      <c r="B84">
        <v>34</v>
      </c>
      <c r="C84" t="s">
        <v>26</v>
      </c>
      <c r="E84" s="9">
        <v>0</v>
      </c>
      <c r="F84" s="9">
        <v>0</v>
      </c>
      <c r="G84" s="9">
        <v>0</v>
      </c>
      <c r="H84" s="9">
        <v>0</v>
      </c>
      <c r="J84" s="9">
        <v>0</v>
      </c>
      <c r="K84" s="9">
        <v>0</v>
      </c>
      <c r="L84" s="12">
        <f t="shared" si="27"/>
        <v>0</v>
      </c>
      <c r="M84" s="9">
        <v>0</v>
      </c>
      <c r="P84" s="9">
        <v>0</v>
      </c>
      <c r="Q84" s="9">
        <v>0</v>
      </c>
      <c r="R84" s="9">
        <v>0</v>
      </c>
      <c r="S84" s="9">
        <v>0</v>
      </c>
      <c r="U84" s="15">
        <v>0</v>
      </c>
      <c r="V84" s="15">
        <v>0</v>
      </c>
      <c r="W84" s="15">
        <v>0</v>
      </c>
      <c r="X84" s="15">
        <v>0</v>
      </c>
    </row>
    <row r="85" spans="2:24" x14ac:dyDescent="0.25">
      <c r="B85">
        <v>38</v>
      </c>
      <c r="C85" t="s">
        <v>27</v>
      </c>
      <c r="E85" s="9">
        <v>0</v>
      </c>
      <c r="F85" s="9">
        <v>0</v>
      </c>
      <c r="G85" s="9">
        <v>0</v>
      </c>
      <c r="H85" s="9">
        <v>0</v>
      </c>
      <c r="J85" s="9">
        <v>0</v>
      </c>
      <c r="K85" s="9">
        <v>0</v>
      </c>
      <c r="L85" s="12">
        <f t="shared" si="27"/>
        <v>0</v>
      </c>
      <c r="M85" s="9">
        <v>0</v>
      </c>
      <c r="P85" s="9">
        <v>0</v>
      </c>
      <c r="Q85" s="9">
        <v>0</v>
      </c>
      <c r="R85" s="9">
        <v>0</v>
      </c>
      <c r="S85" s="9">
        <v>0</v>
      </c>
      <c r="U85" s="15">
        <v>0</v>
      </c>
      <c r="V85" s="15">
        <v>0</v>
      </c>
      <c r="W85" s="15">
        <v>0</v>
      </c>
      <c r="X85" s="15">
        <v>0</v>
      </c>
    </row>
    <row r="86" spans="2:24" x14ac:dyDescent="0.25">
      <c r="E86" s="9"/>
      <c r="F86" s="9"/>
      <c r="G86" s="9"/>
      <c r="H86" s="9"/>
      <c r="J86" s="9"/>
      <c r="K86" s="9"/>
      <c r="L86" s="12"/>
      <c r="M86" s="9"/>
      <c r="P86" s="9"/>
      <c r="Q86" s="9"/>
      <c r="R86" s="9"/>
      <c r="S86" s="9"/>
      <c r="U86" s="15"/>
      <c r="V86" s="15"/>
      <c r="W86" s="15"/>
      <c r="X86" s="15"/>
    </row>
    <row r="87" spans="2:24" x14ac:dyDescent="0.25">
      <c r="E87" s="9"/>
      <c r="F87" s="9"/>
      <c r="G87" s="9"/>
      <c r="H87" s="9"/>
      <c r="J87" s="9"/>
      <c r="K87" s="9"/>
      <c r="L87" s="12"/>
      <c r="M87" s="9"/>
      <c r="P87" s="9"/>
      <c r="Q87" s="9"/>
      <c r="R87" s="9"/>
      <c r="S87" s="9"/>
      <c r="U87" s="15"/>
      <c r="V87" s="15"/>
      <c r="W87" s="15"/>
      <c r="X87" s="15"/>
    </row>
    <row r="88" spans="2:24" ht="15.75" x14ac:dyDescent="0.25">
      <c r="B88" s="2">
        <v>4</v>
      </c>
      <c r="C88" s="2" t="s">
        <v>28</v>
      </c>
      <c r="D88" s="2"/>
      <c r="E88" s="11">
        <f>SUM(E95)</f>
        <v>0</v>
      </c>
      <c r="F88" s="11">
        <f>SUM(F95)</f>
        <v>0</v>
      </c>
      <c r="G88" s="11">
        <f>SUM(G95)</f>
        <v>0</v>
      </c>
      <c r="H88" s="11">
        <f>SUM(H95)</f>
        <v>0</v>
      </c>
      <c r="I88" s="2"/>
      <c r="J88" s="11">
        <f>SUM(J95)</f>
        <v>0</v>
      </c>
      <c r="K88" s="11">
        <f>SUM(K95)</f>
        <v>0</v>
      </c>
      <c r="L88" s="13">
        <f t="shared" ref="L88" si="28">SUM(R88-G88)</f>
        <v>0</v>
      </c>
      <c r="M88" s="11">
        <f>SUM(M95)</f>
        <v>0</v>
      </c>
      <c r="P88" s="11">
        <f>SUM(P95)</f>
        <v>0</v>
      </c>
      <c r="Q88" s="11">
        <f>SUM(Q95)</f>
        <v>0</v>
      </c>
      <c r="R88" s="11">
        <f>SUM(R90:R91)</f>
        <v>0</v>
      </c>
      <c r="S88" s="11">
        <f>SUM(S95)</f>
        <v>0</v>
      </c>
      <c r="T88" s="2"/>
      <c r="U88" s="14">
        <v>0</v>
      </c>
      <c r="V88" s="14">
        <v>0</v>
      </c>
      <c r="W88" s="14">
        <v>0</v>
      </c>
      <c r="X88" s="14">
        <v>0</v>
      </c>
    </row>
    <row r="89" spans="2:24" x14ac:dyDescent="0.25">
      <c r="E89" s="9"/>
      <c r="F89" s="9"/>
      <c r="G89" s="9"/>
      <c r="H89" s="9"/>
      <c r="J89" s="9"/>
      <c r="K89" s="9"/>
      <c r="L89" s="12"/>
      <c r="M89" s="9"/>
      <c r="P89" s="9"/>
      <c r="Q89" s="9"/>
      <c r="R89" s="9"/>
      <c r="S89" s="9"/>
      <c r="U89" s="15"/>
      <c r="V89" s="15"/>
      <c r="W89" s="15"/>
      <c r="X89" s="15"/>
    </row>
    <row r="90" spans="2:24" x14ac:dyDescent="0.25">
      <c r="B90">
        <v>42</v>
      </c>
      <c r="C90" t="s">
        <v>29</v>
      </c>
      <c r="E90" s="9">
        <v>0</v>
      </c>
      <c r="F90" s="9">
        <v>0</v>
      </c>
      <c r="G90" s="9">
        <v>0</v>
      </c>
      <c r="H90" s="9">
        <v>0</v>
      </c>
      <c r="J90" s="9">
        <v>0</v>
      </c>
      <c r="K90" s="9">
        <v>0</v>
      </c>
      <c r="L90" s="12">
        <f t="shared" ref="L90:L91" si="29">SUM(R90-G90)</f>
        <v>0</v>
      </c>
      <c r="M90" s="9">
        <v>0</v>
      </c>
      <c r="P90" s="9">
        <v>0</v>
      </c>
      <c r="Q90" s="9">
        <v>0</v>
      </c>
      <c r="R90" s="9">
        <v>0</v>
      </c>
      <c r="S90" s="9">
        <v>0</v>
      </c>
      <c r="U90" s="15">
        <v>0</v>
      </c>
      <c r="V90" s="15">
        <v>0</v>
      </c>
      <c r="W90" s="15">
        <v>0</v>
      </c>
      <c r="X90" s="15">
        <v>0</v>
      </c>
    </row>
    <row r="91" spans="2:24" x14ac:dyDescent="0.25">
      <c r="B91">
        <v>45</v>
      </c>
      <c r="C91" t="s">
        <v>30</v>
      </c>
      <c r="E91" s="9">
        <v>0</v>
      </c>
      <c r="F91" s="9">
        <v>0</v>
      </c>
      <c r="G91" s="9">
        <v>0</v>
      </c>
      <c r="H91" s="9">
        <v>0</v>
      </c>
      <c r="J91" s="9">
        <v>0</v>
      </c>
      <c r="K91" s="9">
        <v>0</v>
      </c>
      <c r="L91" s="12">
        <f t="shared" si="29"/>
        <v>0</v>
      </c>
      <c r="M91" s="9">
        <v>0</v>
      </c>
      <c r="P91" s="9">
        <v>0</v>
      </c>
      <c r="Q91" s="9">
        <v>0</v>
      </c>
      <c r="R91" s="9">
        <v>0</v>
      </c>
      <c r="S91" s="9">
        <v>0</v>
      </c>
      <c r="U91" s="15">
        <v>0</v>
      </c>
      <c r="V91" s="15">
        <v>0</v>
      </c>
      <c r="W91" s="15">
        <v>0</v>
      </c>
      <c r="X91" s="15">
        <v>0</v>
      </c>
    </row>
    <row r="92" spans="2:24" x14ac:dyDescent="0.25">
      <c r="U92" s="1"/>
      <c r="V92" s="1"/>
      <c r="W92" s="1"/>
      <c r="X92" s="1"/>
    </row>
    <row r="93" spans="2:24" x14ac:dyDescent="0.25">
      <c r="U93" s="1"/>
      <c r="V93" s="1"/>
      <c r="W93" s="1"/>
      <c r="X93" s="1"/>
    </row>
  </sheetData>
  <mergeCells count="21">
    <mergeCell ref="E74:X74"/>
    <mergeCell ref="E77:H77"/>
    <mergeCell ref="J77:M77"/>
    <mergeCell ref="P77:S77"/>
    <mergeCell ref="U77:X77"/>
    <mergeCell ref="E56:H56"/>
    <mergeCell ref="J56:M56"/>
    <mergeCell ref="P56:S56"/>
    <mergeCell ref="U56:X56"/>
    <mergeCell ref="E33:H33"/>
    <mergeCell ref="J33:M33"/>
    <mergeCell ref="P33:S33"/>
    <mergeCell ref="U33:X33"/>
    <mergeCell ref="E3:X3"/>
    <mergeCell ref="E54:X54"/>
    <mergeCell ref="E26:X26"/>
    <mergeCell ref="E5:H5"/>
    <mergeCell ref="J5:M5"/>
    <mergeCell ref="P5:S5"/>
    <mergeCell ref="U5:X5"/>
    <mergeCell ref="E29:X2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PRIHODI  REBALANS II 2023</vt:lpstr>
      <vt:lpstr>RASHODI REBALANS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Almina</dc:creator>
  <cp:lastModifiedBy>Almina</cp:lastModifiedBy>
  <cp:lastPrinted>2023-12-21T09:35:18Z</cp:lastPrinted>
  <dcterms:created xsi:type="dcterms:W3CDTF">2023-06-19T16:06:15Z</dcterms:created>
  <dcterms:modified xsi:type="dcterms:W3CDTF">2023-12-21T09:39:49Z</dcterms:modified>
</cp:coreProperties>
</file>